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отчет на 01.10.2024\Справка по исполнению\Новая справка новый подход\"/>
    </mc:Choice>
  </mc:AlternateContent>
  <bookViews>
    <workbookView xWindow="13560" yWindow="30" windowWidth="15240" windowHeight="11025" tabRatio="574"/>
  </bookViews>
  <sheets>
    <sheet name="на 01.10.2024  " sheetId="1" r:id="rId1"/>
  </sheets>
  <definedNames>
    <definedName name="_xlnm.Print_Area" localSheetId="0">'на 01.10.2024  '!$A$1:$G$91</definedName>
  </definedNames>
  <calcPr calcId="152511"/>
</workbook>
</file>

<file path=xl/calcChain.xml><?xml version="1.0" encoding="utf-8"?>
<calcChain xmlns="http://schemas.openxmlformats.org/spreadsheetml/2006/main">
  <c r="C94" i="1" l="1"/>
  <c r="D89" i="1"/>
  <c r="D88" i="1"/>
  <c r="D87" i="1"/>
  <c r="D84" i="1"/>
  <c r="G49" i="1"/>
  <c r="G50" i="1"/>
  <c r="D50" i="1"/>
  <c r="D49" i="1"/>
  <c r="D48" i="1"/>
  <c r="D47" i="1"/>
  <c r="D11" i="1"/>
  <c r="D35" i="1" l="1"/>
  <c r="G35" i="1"/>
  <c r="G24" i="1" l="1"/>
  <c r="G23" i="1"/>
  <c r="G21" i="1"/>
  <c r="G22" i="1" l="1"/>
  <c r="F91" i="1" l="1"/>
  <c r="G43" i="1" l="1"/>
  <c r="G84" i="1"/>
  <c r="G60" i="1"/>
  <c r="D60" i="1"/>
  <c r="G48" i="1"/>
  <c r="G31" i="1"/>
  <c r="G9" i="1"/>
  <c r="G10" i="1"/>
  <c r="G11" i="1"/>
  <c r="G12" i="1"/>
  <c r="G13" i="1"/>
  <c r="G17" i="1"/>
  <c r="G19" i="1"/>
  <c r="D22" i="1"/>
  <c r="D23" i="1"/>
  <c r="D21" i="1"/>
  <c r="D6" i="1"/>
  <c r="G45" i="1" l="1"/>
  <c r="G47" i="1"/>
  <c r="G46" i="1"/>
  <c r="G33" i="1"/>
  <c r="G62" i="1"/>
  <c r="G58" i="1"/>
  <c r="G70" i="1"/>
  <c r="G57" i="1"/>
  <c r="G61" i="1"/>
  <c r="G59" i="1"/>
  <c r="G25" i="1"/>
  <c r="D24" i="1"/>
  <c r="G20" i="1"/>
  <c r="G18" i="1"/>
  <c r="G16" i="1"/>
  <c r="G14" i="1"/>
  <c r="G8" i="1"/>
  <c r="G34" i="1"/>
  <c r="G42" i="1"/>
  <c r="G32" i="1"/>
  <c r="G30" i="1"/>
  <c r="G28" i="1"/>
  <c r="G15" i="1"/>
  <c r="G7" i="1"/>
  <c r="G44" i="1"/>
  <c r="G41" i="1"/>
  <c r="G27" i="1"/>
  <c r="G29" i="1"/>
  <c r="G26" i="1"/>
  <c r="D75" i="1" l="1"/>
  <c r="G75" i="1"/>
  <c r="D58" i="1"/>
  <c r="D81" i="1" l="1"/>
  <c r="G89" i="1"/>
  <c r="G74" i="1"/>
  <c r="G72" i="1"/>
  <c r="C95" i="1"/>
  <c r="D44" i="1"/>
  <c r="D43" i="1"/>
  <c r="D16" i="1"/>
  <c r="G85" i="1"/>
  <c r="G68" i="1"/>
  <c r="D85" i="1"/>
  <c r="D83" i="1"/>
  <c r="D78" i="1"/>
  <c r="D72" i="1"/>
  <c r="D64" i="1"/>
  <c r="D62" i="1"/>
  <c r="D61" i="1"/>
  <c r="D57" i="1"/>
  <c r="G55" i="1"/>
  <c r="D86" i="1"/>
  <c r="D34" i="1"/>
  <c r="D32" i="1"/>
  <c r="D30" i="1"/>
  <c r="D27" i="1"/>
  <c r="D25" i="1"/>
  <c r="D20" i="1"/>
  <c r="D19" i="1"/>
  <c r="D18" i="1"/>
  <c r="D17" i="1"/>
  <c r="D14" i="1"/>
  <c r="G81" i="1"/>
  <c r="G78" i="1"/>
  <c r="G73" i="1"/>
  <c r="G71" i="1"/>
  <c r="G69" i="1"/>
  <c r="G67" i="1"/>
  <c r="G66" i="1"/>
  <c r="G65" i="1"/>
  <c r="G64" i="1"/>
  <c r="D45" i="1"/>
  <c r="D41" i="1"/>
  <c r="D39" i="1"/>
  <c r="D82" i="1"/>
  <c r="D79" i="1"/>
  <c r="D77" i="1"/>
  <c r="D68" i="1"/>
  <c r="D65" i="1"/>
  <c r="G83" i="1"/>
  <c r="G80" i="1"/>
  <c r="G56" i="1"/>
  <c r="D80" i="1"/>
  <c r="D42" i="1"/>
  <c r="D63" i="1"/>
  <c r="D59" i="1"/>
  <c r="D12" i="1"/>
  <c r="D74" i="1"/>
  <c r="D73" i="1"/>
  <c r="D71" i="1"/>
  <c r="D70" i="1"/>
  <c r="D69" i="1"/>
  <c r="D67" i="1"/>
  <c r="D66" i="1"/>
  <c r="D56" i="1"/>
  <c r="G40" i="1"/>
  <c r="G39" i="1"/>
  <c r="D5" i="1"/>
  <c r="D26" i="1"/>
  <c r="D46" i="1"/>
  <c r="D40" i="1"/>
  <c r="D33" i="1"/>
  <c r="D29" i="1"/>
  <c r="D7" i="1"/>
  <c r="D15" i="1"/>
  <c r="D31" i="1"/>
  <c r="D28" i="1"/>
  <c r="G6" i="1"/>
  <c r="G63" i="1"/>
  <c r="D55" i="1"/>
  <c r="G88" i="1"/>
  <c r="G82" i="1"/>
  <c r="G79" i="1"/>
  <c r="G77" i="1"/>
  <c r="G5" i="1"/>
  <c r="D9" i="1"/>
  <c r="D8" i="1"/>
  <c r="D13" i="1"/>
  <c r="G87" i="1"/>
  <c r="E91" i="1" l="1"/>
  <c r="G36" i="1"/>
  <c r="G38" i="1"/>
  <c r="G90" i="1"/>
  <c r="D76" i="1"/>
  <c r="D90" i="1"/>
  <c r="C91" i="1"/>
  <c r="G86" i="1"/>
  <c r="G76" i="1"/>
  <c r="D36" i="1"/>
  <c r="D38" i="1"/>
  <c r="D37" i="1"/>
  <c r="B91" i="1" l="1"/>
  <c r="D51" i="1"/>
  <c r="G37" i="1"/>
  <c r="G51" i="1" l="1"/>
</calcChain>
</file>

<file path=xl/sharedStrings.xml><?xml version="1.0" encoding="utf-8"?>
<sst xmlns="http://schemas.openxmlformats.org/spreadsheetml/2006/main" count="103" uniqueCount="92">
  <si>
    <t xml:space="preserve">                        I. Доходы</t>
  </si>
  <si>
    <t>Консолидированный бюджет</t>
  </si>
  <si>
    <t>Областной бюджет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</si>
  <si>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</si>
  <si>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</si>
  <si>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</si>
  <si>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</si>
  <si>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</si>
  <si>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</si>
  <si>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</si>
  <si>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</si>
  <si>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</si>
  <si>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</si>
  <si>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</si>
  <si>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</si>
  <si>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</si>
  <si>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</si>
  <si>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</si>
  <si>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</si>
  <si>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</si>
  <si>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</si>
  <si>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</si>
  <si>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</si>
  <si>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</si>
  <si>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</si>
  <si>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</si>
  <si>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</si>
  <si>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</si>
  <si>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</si>
  <si>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</si>
  <si>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</si>
  <si>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</si>
  <si>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</si>
  <si>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</si>
  <si>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</si>
  <si>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</si>
  <si>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</si>
  <si>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</si>
  <si>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</si>
  <si>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</si>
  <si>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</si>
  <si>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</si>
  <si>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</si>
  <si>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</si>
  <si>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</si>
  <si>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</si>
  <si>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</si>
  <si>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</si>
  <si>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</si>
  <si>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</si>
  <si>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</si>
  <si>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</si>
  <si>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</si>
  <si>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</si>
  <si>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</si>
  <si>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</si>
  <si>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</si>
  <si>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</si>
  <si>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</si>
  <si>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</si>
  <si>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</si>
  <si>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</si>
  <si>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</si>
  <si>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</si>
  <si>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</si>
  <si>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</si>
  <si>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</si>
  <si>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</si>
  <si>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</si>
  <si>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</si>
  <si>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</si>
  <si>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</si>
  <si>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</si>
  <si>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</si>
  <si>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</si>
  <si>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</si>
  <si>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</si>
  <si>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</si>
  <si>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</si>
  <si>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</si>
  <si>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</si>
  <si>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</si>
  <si>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</si>
  <si>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</si>
  <si>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</si>
  <si>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</si>
  <si>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 xml:space="preserve">                        II. Расходы</t>
  </si>
  <si>
    <t>Обслуживание государственного (муниципального) долга</t>
  </si>
  <si>
    <t>(тыс.рублей)</t>
  </si>
  <si>
    <t>Национальная безопасность и правоохранительная деятельность</t>
  </si>
  <si>
    <t>Бюджет принятый на 2024 год</t>
  </si>
  <si>
    <t>Справка об исполнении консолидированного и областного бюджетов области на 1 октября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</si>
</sst>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_ ;\-#,##0\ "/>
    <numFmt numFmtId="168" formatCode="&quot;&quot;###,##0.00"/>
    <numFmt numFmtId="169" formatCode="#,##0.000"/>
    <numFmt numFmtId="170" formatCode="#,##0.0;\-#,##0.0;&quot; &quot;"/>
    <numFmt numFmtId="171" formatCode="#,##0;\-#,##0;&quot; &quot;"/>
    <numFmt numFmtId="172" formatCode="#,##0.0"/>
    <numFmt numFmtId="173" formatCode="#,##0.0_ ;\-#,##0.0\ "/>
    <numFmt numFmtId="174" formatCode="#,##0.00_ ;\-#,##0.00\ 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</cellStyleXfs>
  <cellXfs count="100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9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9" fillId="0" borderId="0" xfId="0" applyFont="1" applyFill="1" applyAlignment="1">
      <alignment wrapText="1"/>
    </xf>
    <xf numFmtId="169" fontId="9" fillId="0" borderId="0" xfId="0" applyNumberFormat="1" applyFont="1" applyFill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1" fontId="9" fillId="0" borderId="0" xfId="0" applyNumberFormat="1" applyFont="1" applyFill="1"/>
    <xf numFmtId="0" fontId="4" fillId="0" borderId="0" xfId="0" applyFont="1" applyFill="1" applyBorder="1"/>
    <xf numFmtId="164" fontId="0" fillId="0" borderId="0" xfId="1" applyFont="1" applyFill="1" applyBorder="1"/>
    <xf numFmtId="43" fontId="0" fillId="0" borderId="0" xfId="0" applyNumberFormat="1" applyFill="1" applyBorder="1"/>
    <xf numFmtId="0" fontId="6" fillId="0" borderId="0" xfId="0" applyFont="1" applyFill="1" applyBorder="1" applyAlignment="1">
      <alignment horizontal="left" wrapText="1"/>
    </xf>
    <xf numFmtId="171" fontId="4" fillId="0" borderId="11" xfId="0" applyNumberFormat="1" applyFont="1" applyFill="1" applyBorder="1"/>
    <xf numFmtId="3" fontId="4" fillId="0" borderId="4" xfId="0" applyNumberFormat="1" applyFont="1" applyFill="1" applyBorder="1" applyAlignment="1">
      <alignment horizontal="left" wrapText="1"/>
    </xf>
    <xf numFmtId="3" fontId="6" fillId="0" borderId="7" xfId="0" applyNumberFormat="1" applyFont="1" applyFill="1" applyBorder="1" applyAlignment="1">
      <alignment horizontal="left" wrapText="1"/>
    </xf>
    <xf numFmtId="3" fontId="6" fillId="0" borderId="5" xfId="0" applyNumberFormat="1" applyFont="1" applyFill="1" applyBorder="1" applyAlignment="1">
      <alignment horizontal="left" wrapText="1"/>
    </xf>
    <xf numFmtId="3" fontId="7" fillId="0" borderId="5" xfId="0" applyNumberFormat="1" applyFont="1" applyFill="1" applyBorder="1" applyAlignment="1">
      <alignment horizontal="left" wrapText="1"/>
    </xf>
    <xf numFmtId="3" fontId="6" fillId="0" borderId="6" xfId="0" applyNumberFormat="1" applyFont="1" applyFill="1" applyBorder="1" applyAlignment="1">
      <alignment horizontal="left" wrapText="1"/>
    </xf>
    <xf numFmtId="3" fontId="4" fillId="0" borderId="4" xfId="0" applyNumberFormat="1" applyFont="1" applyFill="1" applyBorder="1" applyAlignment="1">
      <alignment horizontal="center" vertical="justify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justify" wrapText="1"/>
    </xf>
    <xf numFmtId="49" fontId="7" fillId="0" borderId="5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3" fontId="7" fillId="0" borderId="5" xfId="0" applyNumberFormat="1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left" wrapText="1"/>
    </xf>
    <xf numFmtId="3" fontId="10" fillId="0" borderId="5" xfId="0" applyNumberFormat="1" applyFont="1" applyFill="1" applyBorder="1" applyAlignment="1">
      <alignment horizontal="left" wrapText="1"/>
    </xf>
    <xf numFmtId="3" fontId="5" fillId="0" borderId="5" xfId="0" applyNumberFormat="1" applyFont="1" applyFill="1" applyBorder="1" applyAlignment="1">
      <alignment horizontal="left" wrapText="1"/>
    </xf>
    <xf numFmtId="3" fontId="10" fillId="0" borderId="6" xfId="0" applyNumberFormat="1" applyFont="1" applyFill="1" applyBorder="1" applyAlignment="1">
      <alignment horizontal="left" wrapText="1"/>
    </xf>
    <xf numFmtId="3" fontId="5" fillId="0" borderId="4" xfId="0" applyNumberFormat="1" applyFont="1" applyFill="1" applyBorder="1" applyAlignment="1">
      <alignment horizontal="left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71" fontId="9" fillId="0" borderId="0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171" fontId="4" fillId="0" borderId="11" xfId="1" applyNumberFormat="1" applyFont="1" applyFill="1" applyBorder="1" applyAlignment="1">
      <alignment horizontal="right" wrapText="1"/>
    </xf>
    <xf numFmtId="171" fontId="6" fillId="0" borderId="3" xfId="1" applyNumberFormat="1" applyFont="1" applyFill="1" applyBorder="1" applyAlignment="1">
      <alignment horizontal="right" wrapText="1"/>
    </xf>
    <xf numFmtId="171" fontId="6" fillId="0" borderId="1" xfId="1" applyNumberFormat="1" applyFont="1" applyFill="1" applyBorder="1" applyAlignment="1">
      <alignment horizontal="right" wrapText="1"/>
    </xf>
    <xf numFmtId="171" fontId="7" fillId="0" borderId="1" xfId="1" applyNumberFormat="1" applyFont="1" applyFill="1" applyBorder="1" applyAlignment="1">
      <alignment horizontal="right" wrapText="1"/>
    </xf>
    <xf numFmtId="171" fontId="4" fillId="0" borderId="9" xfId="1" applyNumberFormat="1" applyFont="1" applyFill="1" applyBorder="1" applyAlignment="1">
      <alignment horizontal="right" wrapText="1"/>
    </xf>
    <xf numFmtId="171" fontId="4" fillId="0" borderId="3" xfId="1" applyNumberFormat="1" applyFont="1" applyFill="1" applyBorder="1" applyAlignment="1">
      <alignment horizontal="right" wrapText="1"/>
    </xf>
    <xf numFmtId="171" fontId="4" fillId="0" borderId="1" xfId="1" applyNumberFormat="1" applyFont="1" applyFill="1" applyBorder="1" applyAlignment="1">
      <alignment horizontal="right" wrapText="1"/>
    </xf>
    <xf numFmtId="171" fontId="6" fillId="0" borderId="9" xfId="1" applyNumberFormat="1" applyFont="1" applyFill="1" applyBorder="1" applyAlignment="1">
      <alignment horizontal="right" wrapText="1"/>
    </xf>
    <xf numFmtId="168" fontId="12" fillId="0" borderId="2" xfId="0" applyNumberFormat="1" applyFont="1" applyBorder="1" applyAlignment="1">
      <alignment horizontal="right" wrapText="1"/>
    </xf>
    <xf numFmtId="171" fontId="6" fillId="0" borderId="18" xfId="1" applyNumberFormat="1" applyFont="1" applyFill="1" applyBorder="1" applyAlignment="1">
      <alignment horizontal="right" wrapText="1"/>
    </xf>
    <xf numFmtId="171" fontId="4" fillId="0" borderId="18" xfId="1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71" fontId="4" fillId="0" borderId="10" xfId="1" applyNumberFormat="1" applyFont="1" applyFill="1" applyBorder="1" applyAlignment="1">
      <alignment horizontal="right" wrapText="1"/>
    </xf>
    <xf numFmtId="170" fontId="4" fillId="0" borderId="12" xfId="0" applyNumberFormat="1" applyFont="1" applyFill="1" applyBorder="1" applyAlignment="1">
      <alignment horizontal="right" wrapText="1"/>
    </xf>
    <xf numFmtId="171" fontId="6" fillId="0" borderId="16" xfId="1" applyNumberFormat="1" applyFont="1" applyFill="1" applyBorder="1" applyAlignment="1">
      <alignment horizontal="right" wrapText="1"/>
    </xf>
    <xf numFmtId="172" fontId="6" fillId="0" borderId="17" xfId="0" applyNumberFormat="1" applyFont="1" applyFill="1" applyBorder="1" applyAlignment="1">
      <alignment horizontal="right" wrapText="1"/>
    </xf>
    <xf numFmtId="170" fontId="6" fillId="0" borderId="17" xfId="0" applyNumberFormat="1" applyFont="1" applyFill="1" applyBorder="1" applyAlignment="1">
      <alignment horizontal="right" wrapText="1"/>
    </xf>
    <xf numFmtId="172" fontId="6" fillId="0" borderId="19" xfId="0" applyNumberFormat="1" applyFont="1" applyFill="1" applyBorder="1" applyAlignment="1">
      <alignment horizontal="right" wrapText="1"/>
    </xf>
    <xf numFmtId="170" fontId="6" fillId="0" borderId="19" xfId="0" applyNumberFormat="1" applyFont="1" applyFill="1" applyBorder="1" applyAlignment="1">
      <alignment horizontal="right" wrapText="1"/>
    </xf>
    <xf numFmtId="171" fontId="7" fillId="0" borderId="18" xfId="1" applyNumberFormat="1" applyFont="1" applyFill="1" applyBorder="1" applyAlignment="1">
      <alignment horizontal="right" wrapText="1"/>
    </xf>
    <xf numFmtId="172" fontId="7" fillId="0" borderId="19" xfId="0" applyNumberFormat="1" applyFont="1" applyFill="1" applyBorder="1" applyAlignment="1">
      <alignment horizontal="right" wrapText="1"/>
    </xf>
    <xf numFmtId="170" fontId="7" fillId="0" borderId="19" xfId="0" applyNumberFormat="1" applyFont="1" applyFill="1" applyBorder="1" applyAlignment="1">
      <alignment horizontal="right" wrapText="1"/>
    </xf>
    <xf numFmtId="171" fontId="6" fillId="0" borderId="20" xfId="1" applyNumberFormat="1" applyFont="1" applyFill="1" applyBorder="1" applyAlignment="1">
      <alignment horizontal="right" wrapText="1"/>
    </xf>
    <xf numFmtId="172" fontId="6" fillId="0" borderId="21" xfId="0" applyNumberFormat="1" applyFont="1" applyFill="1" applyBorder="1" applyAlignment="1">
      <alignment horizontal="right" wrapText="1"/>
    </xf>
    <xf numFmtId="171" fontId="4" fillId="0" borderId="20" xfId="1" applyNumberFormat="1" applyFont="1" applyFill="1" applyBorder="1" applyAlignment="1">
      <alignment horizontal="right" wrapText="1"/>
    </xf>
    <xf numFmtId="170" fontId="6" fillId="0" borderId="21" xfId="0" applyNumberFormat="1" applyFont="1" applyFill="1" applyBorder="1" applyAlignment="1">
      <alignment horizontal="right" wrapText="1"/>
    </xf>
    <xf numFmtId="170" fontId="4" fillId="0" borderId="12" xfId="1" applyNumberFormat="1" applyFont="1" applyFill="1" applyBorder="1" applyAlignment="1">
      <alignment horizontal="right" wrapText="1"/>
    </xf>
    <xf numFmtId="172" fontId="4" fillId="0" borderId="12" xfId="0" applyNumberFormat="1" applyFont="1" applyFill="1" applyBorder="1" applyAlignment="1">
      <alignment horizontal="right" wrapText="1"/>
    </xf>
    <xf numFmtId="171" fontId="4" fillId="0" borderId="16" xfId="1" applyNumberFormat="1" applyFont="1" applyFill="1" applyBorder="1" applyAlignment="1">
      <alignment horizontal="right" wrapText="1"/>
    </xf>
    <xf numFmtId="170" fontId="4" fillId="0" borderId="17" xfId="1" applyNumberFormat="1" applyFont="1" applyFill="1" applyBorder="1" applyAlignment="1">
      <alignment horizontal="right" wrapText="1"/>
    </xf>
    <xf numFmtId="166" fontId="6" fillId="0" borderId="20" xfId="1" applyNumberFormat="1" applyFont="1" applyFill="1" applyBorder="1" applyAlignment="1">
      <alignment horizontal="right" wrapText="1"/>
    </xf>
    <xf numFmtId="171" fontId="4" fillId="0" borderId="10" xfId="0" applyNumberFormat="1" applyFont="1" applyFill="1" applyBorder="1"/>
    <xf numFmtId="172" fontId="4" fillId="0" borderId="12" xfId="0" applyNumberFormat="1" applyFont="1" applyFill="1" applyBorder="1"/>
    <xf numFmtId="0" fontId="5" fillId="0" borderId="25" xfId="0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170" fontId="4" fillId="0" borderId="17" xfId="0" applyNumberFormat="1" applyFont="1" applyFill="1" applyBorder="1" applyAlignment="1">
      <alignment horizontal="right" wrapText="1"/>
    </xf>
    <xf numFmtId="170" fontId="6" fillId="0" borderId="19" xfId="1" applyNumberFormat="1" applyFont="1" applyFill="1" applyBorder="1" applyAlignment="1">
      <alignment horizontal="right" wrapText="1"/>
    </xf>
    <xf numFmtId="170" fontId="4" fillId="0" borderId="19" xfId="1" applyNumberFormat="1" applyFont="1" applyFill="1" applyBorder="1" applyAlignment="1">
      <alignment horizontal="right" wrapText="1"/>
    </xf>
    <xf numFmtId="170" fontId="4" fillId="0" borderId="19" xfId="0" applyNumberFormat="1" applyFont="1" applyFill="1" applyBorder="1" applyAlignment="1">
      <alignment horizontal="right" wrapText="1"/>
    </xf>
    <xf numFmtId="172" fontId="4" fillId="0" borderId="19" xfId="1" applyNumberFormat="1" applyFont="1" applyFill="1" applyBorder="1" applyAlignment="1">
      <alignment horizontal="right" wrapText="1"/>
    </xf>
    <xf numFmtId="172" fontId="4" fillId="0" borderId="21" xfId="1" applyNumberFormat="1" applyFont="1" applyFill="1" applyBorder="1" applyAlignment="1">
      <alignment horizontal="right" wrapText="1"/>
    </xf>
    <xf numFmtId="172" fontId="4" fillId="0" borderId="12" xfId="1" applyNumberFormat="1" applyFont="1" applyFill="1" applyBorder="1" applyAlignment="1">
      <alignment horizontal="right" wrapText="1"/>
    </xf>
    <xf numFmtId="170" fontId="4" fillId="0" borderId="11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171" fontId="0" fillId="0" borderId="0" xfId="0" applyNumberFormat="1" applyFill="1" applyBorder="1"/>
    <xf numFmtId="173" fontId="0" fillId="0" borderId="0" xfId="0" applyNumberFormat="1" applyFill="1" applyBorder="1"/>
    <xf numFmtId="174" fontId="9" fillId="0" borderId="0" xfId="0" applyNumberFormat="1" applyFont="1" applyFill="1" applyBorder="1" applyAlignment="1">
      <alignment wrapText="1"/>
    </xf>
    <xf numFmtId="171" fontId="0" fillId="0" borderId="0" xfId="0" applyNumberFormat="1" applyFill="1"/>
    <xf numFmtId="0" fontId="3" fillId="0" borderId="0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00"/>
  <sheetViews>
    <sheetView tabSelected="1" view="pageBreakPreview" topLeftCell="A73" zoomScaleNormal="100" zoomScaleSheetLayoutView="100" workbookViewId="0">
      <selection activeCell="H97" sqref="H97"/>
    </sheetView>
  </sheetViews>
  <sheetFormatPr defaultColWidth="8.85546875" defaultRowHeight="24.95" customHeight="1" x14ac:dyDescent="0.2"/>
  <cols>
    <col min="1" max="1" width="49.42578125" style="6" customWidth="1"/>
    <col min="2" max="2" width="13.85546875" style="2" customWidth="1"/>
    <col min="3" max="3" width="12" style="2" bestFit="1" customWidth="1"/>
    <col min="4" max="4" width="11.28515625" style="2" customWidth="1"/>
    <col min="5" max="6" width="13.28515625" style="2" customWidth="1"/>
    <col min="7" max="7" width="11.5703125" style="2" customWidth="1"/>
    <col min="8" max="8" width="27.85546875" style="1" bestFit="1" customWidth="1"/>
    <col min="9" max="9" width="28" style="1" customWidth="1"/>
    <col min="10" max="10" width="32.85546875" style="1" customWidth="1"/>
    <col min="11" max="11" width="18.42578125" style="1" customWidth="1"/>
    <col min="12" max="16384" width="8.85546875" style="1"/>
  </cols>
  <sheetData>
    <row r="1" spans="1:11" ht="15" customHeight="1" x14ac:dyDescent="0.25">
      <c r="A1" s="95" t="s">
        <v>91</v>
      </c>
      <c r="B1" s="95"/>
      <c r="C1" s="95"/>
      <c r="D1" s="95"/>
      <c r="E1" s="95"/>
      <c r="F1" s="95"/>
      <c r="G1" s="95"/>
    </row>
    <row r="2" spans="1:11" ht="15.6" customHeight="1" thickBot="1" x14ac:dyDescent="0.25">
      <c r="A2" s="91" t="s">
        <v>0</v>
      </c>
      <c r="G2" s="52" t="s">
        <v>88</v>
      </c>
      <c r="H2" s="2"/>
    </row>
    <row r="3" spans="1:11" ht="15.75" customHeight="1" thickBot="1" x14ac:dyDescent="0.25">
      <c r="A3" s="98"/>
      <c r="B3" s="92" t="s">
        <v>1</v>
      </c>
      <c r="C3" s="93"/>
      <c r="D3" s="94"/>
      <c r="E3" s="92" t="s">
        <v>2</v>
      </c>
      <c r="F3" s="93"/>
      <c r="G3" s="94"/>
      <c r="H3" s="12"/>
    </row>
    <row r="4" spans="1:11" ht="38.25" customHeight="1" thickBot="1" x14ac:dyDescent="0.25">
      <c r="A4" s="99"/>
      <c r="B4" s="31" t="s">
        <v>90</v>
      </c>
      <c r="C4" s="53" t="s">
        <v>3</v>
      </c>
      <c r="D4" s="54" t="s">
        <v>4</v>
      </c>
      <c r="E4" s="31" t="s">
        <v>90</v>
      </c>
      <c r="F4" s="53" t="s">
        <v>3</v>
      </c>
      <c r="G4" s="40" t="s">
        <v>4</v>
      </c>
      <c r="H4" s="13"/>
    </row>
    <row r="5" spans="1:11" s="7" customFormat="1" ht="18.600000000000001" customHeight="1" thickBot="1" x14ac:dyDescent="0.25">
      <c r="A5" s="20" t="s">
        <v>5</v>
      </c>
      <c r="B5" s="55">
        <v>142268258.99114999</v>
      </c>
      <c r="C5" s="41">
        <v>104244685.68155</v>
      </c>
      <c r="D5" s="56">
        <f>IF(B5=0,"",C5*100/B5)</f>
        <v>73.273326334888708</v>
      </c>
      <c r="E5" s="55">
        <v>113609625</v>
      </c>
      <c r="F5" s="41">
        <v>81344997.489409998</v>
      </c>
      <c r="G5" s="56">
        <f>IF(E5=0,"",F5/E5*100)</f>
        <v>71.600445375477648</v>
      </c>
      <c r="H5" s="4"/>
      <c r="I5" s="10"/>
      <c r="K5" s="14"/>
    </row>
    <row r="6" spans="1:11" ht="15" customHeight="1" x14ac:dyDescent="0.2">
      <c r="A6" s="21" t="s">
        <v>6</v>
      </c>
      <c r="B6" s="57">
        <v>44108247</v>
      </c>
      <c r="C6" s="42">
        <v>29180467.15072</v>
      </c>
      <c r="D6" s="58">
        <f>IF(B6=0,"",C6*100/B6)</f>
        <v>66.156488038892135</v>
      </c>
      <c r="E6" s="57">
        <v>44108247</v>
      </c>
      <c r="F6" s="42">
        <v>29180467.15072</v>
      </c>
      <c r="G6" s="59">
        <f t="shared" ref="G6:G51" si="0">IF(E6=0,"",F6/E6*100)</f>
        <v>66.156488038892135</v>
      </c>
      <c r="K6" s="14"/>
    </row>
    <row r="7" spans="1:11" ht="12.75" x14ac:dyDescent="0.2">
      <c r="A7" s="22" t="s">
        <v>7</v>
      </c>
      <c r="B7" s="50">
        <v>46104586.972800002</v>
      </c>
      <c r="C7" s="43">
        <v>35182658.065589994</v>
      </c>
      <c r="D7" s="60">
        <f t="shared" ref="D7:D47" si="1">IF(B7=0,"",C7*100/B7)</f>
        <v>76.310537357912906</v>
      </c>
      <c r="E7" s="50">
        <v>31021574</v>
      </c>
      <c r="F7" s="43">
        <v>23609896.222439997</v>
      </c>
      <c r="G7" s="61">
        <f t="shared" si="0"/>
        <v>76.107989305894009</v>
      </c>
      <c r="K7" s="14"/>
    </row>
    <row r="8" spans="1:11" ht="25.5" x14ac:dyDescent="0.2">
      <c r="A8" s="22" t="s">
        <v>8</v>
      </c>
      <c r="B8" s="50">
        <v>15247853.34403</v>
      </c>
      <c r="C8" s="43">
        <v>10443244.952190001</v>
      </c>
      <c r="D8" s="60">
        <f t="shared" si="1"/>
        <v>68.489935708090016</v>
      </c>
      <c r="E8" s="50">
        <v>14409440</v>
      </c>
      <c r="F8" s="43">
        <v>9847722.5497299992</v>
      </c>
      <c r="G8" s="61">
        <f t="shared" si="0"/>
        <v>68.342160068191404</v>
      </c>
      <c r="K8" s="14"/>
    </row>
    <row r="9" spans="1:11" ht="25.5" x14ac:dyDescent="0.2">
      <c r="A9" s="22" t="s">
        <v>9</v>
      </c>
      <c r="B9" s="50">
        <v>6167527.3999799993</v>
      </c>
      <c r="C9" s="43">
        <v>5840931.5355699994</v>
      </c>
      <c r="D9" s="60">
        <f t="shared" si="1"/>
        <v>94.704589972132766</v>
      </c>
      <c r="E9" s="50">
        <v>0</v>
      </c>
      <c r="F9" s="43">
        <v>0</v>
      </c>
      <c r="G9" s="61" t="str">
        <f t="shared" si="0"/>
        <v/>
      </c>
      <c r="K9" s="14"/>
    </row>
    <row r="10" spans="1:11" ht="25.5" x14ac:dyDescent="0.2">
      <c r="A10" s="22" t="s">
        <v>10</v>
      </c>
      <c r="B10" s="50">
        <v>3.5</v>
      </c>
      <c r="C10" s="43">
        <v>1227.7227</v>
      </c>
      <c r="D10" s="60"/>
      <c r="E10" s="50">
        <v>0</v>
      </c>
      <c r="F10" s="43">
        <v>0</v>
      </c>
      <c r="G10" s="61" t="str">
        <f t="shared" si="0"/>
        <v/>
      </c>
      <c r="K10" s="14"/>
    </row>
    <row r="11" spans="1:11" ht="17.45" customHeight="1" x14ac:dyDescent="0.2">
      <c r="A11" s="22" t="s">
        <v>11</v>
      </c>
      <c r="B11" s="50">
        <v>319837.00501999998</v>
      </c>
      <c r="C11" s="43">
        <v>427617.65666000004</v>
      </c>
      <c r="D11" s="60">
        <f>IF(B11=0,"",C11*100/B11)</f>
        <v>133.69861834257119</v>
      </c>
      <c r="E11" s="50">
        <v>0</v>
      </c>
      <c r="F11" s="43">
        <v>0</v>
      </c>
      <c r="G11" s="61" t="str">
        <f t="shared" si="0"/>
        <v/>
      </c>
      <c r="K11" s="14"/>
    </row>
    <row r="12" spans="1:11" ht="25.5" x14ac:dyDescent="0.2">
      <c r="A12" s="22" t="s">
        <v>12</v>
      </c>
      <c r="B12" s="50">
        <v>301357.41700000002</v>
      </c>
      <c r="C12" s="43">
        <v>297546.86157000001</v>
      </c>
      <c r="D12" s="60">
        <f t="shared" si="1"/>
        <v>98.735536205501788</v>
      </c>
      <c r="E12" s="50">
        <v>0</v>
      </c>
      <c r="F12" s="43">
        <v>0</v>
      </c>
      <c r="G12" s="61" t="str">
        <f t="shared" si="0"/>
        <v/>
      </c>
      <c r="K12" s="14"/>
    </row>
    <row r="13" spans="1:11" ht="12.75" x14ac:dyDescent="0.2">
      <c r="A13" s="22" t="s">
        <v>13</v>
      </c>
      <c r="B13" s="50">
        <v>525072.60499999998</v>
      </c>
      <c r="C13" s="43">
        <v>167194.45808000001</v>
      </c>
      <c r="D13" s="60">
        <f t="shared" si="1"/>
        <v>31.842159824735102</v>
      </c>
      <c r="E13" s="50">
        <v>0</v>
      </c>
      <c r="F13" s="43">
        <v>0</v>
      </c>
      <c r="G13" s="61" t="str">
        <f t="shared" si="0"/>
        <v/>
      </c>
      <c r="K13" s="14"/>
    </row>
    <row r="14" spans="1:11" ht="12.75" x14ac:dyDescent="0.2">
      <c r="A14" s="22" t="s">
        <v>14</v>
      </c>
      <c r="B14" s="50">
        <v>14858468</v>
      </c>
      <c r="C14" s="43">
        <v>11256470.73305</v>
      </c>
      <c r="D14" s="60">
        <f t="shared" si="1"/>
        <v>75.757949830695878</v>
      </c>
      <c r="E14" s="50">
        <v>14858468</v>
      </c>
      <c r="F14" s="43">
        <v>11256470.73305</v>
      </c>
      <c r="G14" s="61">
        <f t="shared" si="0"/>
        <v>75.757949830695864</v>
      </c>
      <c r="K14" s="14"/>
    </row>
    <row r="15" spans="1:11" ht="12.75" x14ac:dyDescent="0.2">
      <c r="A15" s="22" t="s">
        <v>15</v>
      </c>
      <c r="B15" s="50">
        <v>1519388</v>
      </c>
      <c r="C15" s="43">
        <v>785076.38695000007</v>
      </c>
      <c r="D15" s="60">
        <f t="shared" si="1"/>
        <v>51.670566501117563</v>
      </c>
      <c r="E15" s="50">
        <v>1519388</v>
      </c>
      <c r="F15" s="43">
        <v>785076.38695000007</v>
      </c>
      <c r="G15" s="61">
        <f t="shared" si="0"/>
        <v>51.670566501117563</v>
      </c>
      <c r="K15" s="14"/>
    </row>
    <row r="16" spans="1:11" ht="12.75" x14ac:dyDescent="0.2">
      <c r="A16" s="22" t="s">
        <v>16</v>
      </c>
      <c r="B16" s="50">
        <v>3192</v>
      </c>
      <c r="C16" s="43">
        <v>2184</v>
      </c>
      <c r="D16" s="60">
        <f t="shared" si="1"/>
        <v>68.421052631578945</v>
      </c>
      <c r="E16" s="50">
        <v>0</v>
      </c>
      <c r="F16" s="43">
        <v>0</v>
      </c>
      <c r="G16" s="61" t="str">
        <f t="shared" si="0"/>
        <v/>
      </c>
      <c r="K16" s="14"/>
    </row>
    <row r="17" spans="1:11" ht="12.75" x14ac:dyDescent="0.2">
      <c r="A17" s="22" t="s">
        <v>17</v>
      </c>
      <c r="B17" s="50">
        <v>1564724.79993</v>
      </c>
      <c r="C17" s="43">
        <v>1016090.6052400001</v>
      </c>
      <c r="D17" s="60">
        <f t="shared" si="1"/>
        <v>64.937336283380702</v>
      </c>
      <c r="E17" s="50">
        <v>0</v>
      </c>
      <c r="F17" s="43">
        <v>0</v>
      </c>
      <c r="G17" s="61" t="str">
        <f t="shared" si="0"/>
        <v/>
      </c>
      <c r="K17" s="14"/>
    </row>
    <row r="18" spans="1:11" ht="12.75" x14ac:dyDescent="0.2">
      <c r="A18" s="22" t="s">
        <v>18</v>
      </c>
      <c r="B18" s="50">
        <v>1457558</v>
      </c>
      <c r="C18" s="43">
        <v>1200573.91145</v>
      </c>
      <c r="D18" s="60">
        <f t="shared" si="1"/>
        <v>82.368860206592117</v>
      </c>
      <c r="E18" s="50">
        <v>1457558</v>
      </c>
      <c r="F18" s="43">
        <v>1200573.91145</v>
      </c>
      <c r="G18" s="61">
        <f t="shared" si="0"/>
        <v>82.368860206592117</v>
      </c>
      <c r="K18" s="14"/>
    </row>
    <row r="19" spans="1:11" ht="39.6" customHeight="1" x14ac:dyDescent="0.2">
      <c r="A19" s="22" t="s">
        <v>19</v>
      </c>
      <c r="B19" s="50">
        <v>1862.8</v>
      </c>
      <c r="C19" s="43">
        <v>2292.1692899999998</v>
      </c>
      <c r="D19" s="60">
        <f t="shared" si="1"/>
        <v>123.04967199914107</v>
      </c>
      <c r="E19" s="50">
        <v>0</v>
      </c>
      <c r="F19" s="43">
        <v>0</v>
      </c>
      <c r="G19" s="61" t="str">
        <f t="shared" si="0"/>
        <v/>
      </c>
      <c r="K19" s="14"/>
    </row>
    <row r="20" spans="1:11" ht="15" customHeight="1" x14ac:dyDescent="0.2">
      <c r="A20" s="22" t="s">
        <v>20</v>
      </c>
      <c r="B20" s="50">
        <v>565022.75199999998</v>
      </c>
      <c r="C20" s="43">
        <v>455345.41979000001</v>
      </c>
      <c r="D20" s="60">
        <f t="shared" si="1"/>
        <v>80.588864462222588</v>
      </c>
      <c r="E20" s="50">
        <v>236833</v>
      </c>
      <c r="F20" s="43">
        <v>160260.82193999999</v>
      </c>
      <c r="G20" s="61">
        <f t="shared" si="0"/>
        <v>67.668281844168675</v>
      </c>
      <c r="K20" s="14"/>
    </row>
    <row r="21" spans="1:11" ht="24.6" customHeight="1" x14ac:dyDescent="0.2">
      <c r="A21" s="22" t="s">
        <v>21</v>
      </c>
      <c r="B21" s="50">
        <v>0</v>
      </c>
      <c r="C21" s="43">
        <v>0.12884000000000001</v>
      </c>
      <c r="D21" s="60" t="str">
        <f>IF(B21=0,"",C21*100/B21)</f>
        <v/>
      </c>
      <c r="E21" s="50">
        <v>0</v>
      </c>
      <c r="F21" s="43">
        <v>0.20999000000000001</v>
      </c>
      <c r="G21" s="61" t="str">
        <f t="shared" si="0"/>
        <v/>
      </c>
      <c r="K21" s="14"/>
    </row>
    <row r="22" spans="1:11" ht="52.5" customHeight="1" x14ac:dyDescent="0.2">
      <c r="A22" s="22" t="s">
        <v>22</v>
      </c>
      <c r="B22" s="50">
        <v>81634</v>
      </c>
      <c r="C22" s="43">
        <v>80959.621920000005</v>
      </c>
      <c r="D22" s="60">
        <f>IF(B22=0,"",C22*100/B22)</f>
        <v>99.17390048264204</v>
      </c>
      <c r="E22" s="50">
        <v>80959</v>
      </c>
      <c r="F22" s="43">
        <v>80959.621920000005</v>
      </c>
      <c r="G22" s="61">
        <f t="shared" si="0"/>
        <v>100.00076819130672</v>
      </c>
      <c r="K22" s="14"/>
    </row>
    <row r="23" spans="1:11" ht="17.100000000000001" hidden="1" customHeight="1" x14ac:dyDescent="0.2">
      <c r="A23" s="22" t="s">
        <v>23</v>
      </c>
      <c r="B23" s="50">
        <v>0</v>
      </c>
      <c r="C23" s="43">
        <v>0</v>
      </c>
      <c r="D23" s="60" t="str">
        <f t="shared" ref="D23:D24" si="2">IF(B23=0,"",C23*100/B23)</f>
        <v/>
      </c>
      <c r="E23" s="50">
        <v>0</v>
      </c>
      <c r="F23" s="43">
        <v>0</v>
      </c>
      <c r="G23" s="61" t="str">
        <f t="shared" si="0"/>
        <v/>
      </c>
      <c r="K23" s="14"/>
    </row>
    <row r="24" spans="1:11" ht="30" customHeight="1" x14ac:dyDescent="0.2">
      <c r="A24" s="22" t="s">
        <v>24</v>
      </c>
      <c r="B24" s="50">
        <v>999</v>
      </c>
      <c r="C24" s="43">
        <v>0</v>
      </c>
      <c r="D24" s="60">
        <f t="shared" si="2"/>
        <v>0</v>
      </c>
      <c r="E24" s="50">
        <v>999</v>
      </c>
      <c r="F24" s="43">
        <v>234.38240999999999</v>
      </c>
      <c r="G24" s="61">
        <f t="shared" si="0"/>
        <v>23.461702702702702</v>
      </c>
      <c r="K24" s="14"/>
    </row>
    <row r="25" spans="1:11" ht="42.6" customHeight="1" x14ac:dyDescent="0.2">
      <c r="A25" s="22" t="s">
        <v>25</v>
      </c>
      <c r="B25" s="50">
        <v>1601065.9647000001</v>
      </c>
      <c r="C25" s="43">
        <v>1098114.1820499999</v>
      </c>
      <c r="D25" s="60">
        <f t="shared" si="1"/>
        <v>68.58644217421481</v>
      </c>
      <c r="E25" s="50">
        <v>27053</v>
      </c>
      <c r="F25" s="43">
        <v>23797.39415</v>
      </c>
      <c r="G25" s="61">
        <f t="shared" si="0"/>
        <v>87.965823198905852</v>
      </c>
      <c r="K25" s="14"/>
    </row>
    <row r="26" spans="1:11" s="3" customFormat="1" ht="15.95" customHeight="1" x14ac:dyDescent="0.2">
      <c r="A26" s="23" t="s">
        <v>26</v>
      </c>
      <c r="B26" s="62">
        <v>1431679.2445900002</v>
      </c>
      <c r="C26" s="44">
        <v>979987.89058999997</v>
      </c>
      <c r="D26" s="63">
        <f t="shared" si="1"/>
        <v>68.450240812888637</v>
      </c>
      <c r="E26" s="62">
        <v>25274</v>
      </c>
      <c r="F26" s="44">
        <v>22092.79134</v>
      </c>
      <c r="G26" s="64">
        <f t="shared" si="0"/>
        <v>87.413117591200447</v>
      </c>
      <c r="H26" s="5"/>
      <c r="I26" s="5"/>
      <c r="J26" s="1"/>
      <c r="K26" s="14"/>
    </row>
    <row r="27" spans="1:11" ht="29.1" customHeight="1" x14ac:dyDescent="0.2">
      <c r="A27" s="22" t="s">
        <v>27</v>
      </c>
      <c r="B27" s="50">
        <v>32405.700969999998</v>
      </c>
      <c r="C27" s="43">
        <v>2864.5074599999998</v>
      </c>
      <c r="D27" s="60">
        <f t="shared" si="1"/>
        <v>8.8395170425470972</v>
      </c>
      <c r="E27" s="50">
        <v>27959</v>
      </c>
      <c r="F27" s="43">
        <v>0</v>
      </c>
      <c r="G27" s="61">
        <f t="shared" si="0"/>
        <v>0</v>
      </c>
      <c r="K27" s="14"/>
    </row>
    <row r="28" spans="1:11" ht="41.1" customHeight="1" x14ac:dyDescent="0.2">
      <c r="A28" s="22" t="s">
        <v>28</v>
      </c>
      <c r="B28" s="50">
        <v>294757.08620999998</v>
      </c>
      <c r="C28" s="43">
        <v>222265.38780000003</v>
      </c>
      <c r="D28" s="60">
        <f t="shared" si="1"/>
        <v>75.406291552782832</v>
      </c>
      <c r="E28" s="50">
        <v>3483</v>
      </c>
      <c r="F28" s="43">
        <v>1178.4488999999999</v>
      </c>
      <c r="G28" s="61">
        <f t="shared" si="0"/>
        <v>33.834306632213604</v>
      </c>
      <c r="K28" s="14"/>
    </row>
    <row r="29" spans="1:11" ht="19.5" customHeight="1" x14ac:dyDescent="0.2">
      <c r="A29" s="22" t="s">
        <v>29</v>
      </c>
      <c r="B29" s="50">
        <v>388591.64</v>
      </c>
      <c r="C29" s="43">
        <v>319986.28905000002</v>
      </c>
      <c r="D29" s="60">
        <f t="shared" si="1"/>
        <v>82.345129465471771</v>
      </c>
      <c r="E29" s="50">
        <v>178499</v>
      </c>
      <c r="F29" s="43">
        <v>151005.27402000001</v>
      </c>
      <c r="G29" s="61">
        <f t="shared" si="0"/>
        <v>84.597266102331119</v>
      </c>
      <c r="K29" s="14"/>
    </row>
    <row r="30" spans="1:11" ht="26.45" customHeight="1" x14ac:dyDescent="0.2">
      <c r="A30" s="22" t="s">
        <v>30</v>
      </c>
      <c r="B30" s="50">
        <v>369879.14556999999</v>
      </c>
      <c r="C30" s="43">
        <v>277989.34422000003</v>
      </c>
      <c r="D30" s="60">
        <f t="shared" si="1"/>
        <v>75.156803931621027</v>
      </c>
      <c r="E30" s="50">
        <v>101727</v>
      </c>
      <c r="F30" s="43">
        <v>81365.102870000002</v>
      </c>
      <c r="G30" s="61">
        <f t="shared" si="0"/>
        <v>79.983782938649526</v>
      </c>
      <c r="K30" s="14"/>
    </row>
    <row r="31" spans="1:11" ht="25.5" customHeight="1" x14ac:dyDescent="0.2">
      <c r="A31" s="22" t="s">
        <v>31</v>
      </c>
      <c r="B31" s="50">
        <v>1004777.23422</v>
      </c>
      <c r="C31" s="43">
        <v>791967.37275999994</v>
      </c>
      <c r="D31" s="60">
        <f t="shared" si="1"/>
        <v>78.820194744439789</v>
      </c>
      <c r="E31" s="50">
        <v>17881</v>
      </c>
      <c r="F31" s="43">
        <v>18863.204389999999</v>
      </c>
      <c r="G31" s="61">
        <f t="shared" si="0"/>
        <v>105.49300592808008</v>
      </c>
      <c r="K31" s="14"/>
    </row>
    <row r="32" spans="1:11" ht="14.45" customHeight="1" x14ac:dyDescent="0.2">
      <c r="A32" s="22" t="s">
        <v>32</v>
      </c>
      <c r="B32" s="50">
        <v>231.5</v>
      </c>
      <c r="C32" s="43">
        <v>160.6035</v>
      </c>
      <c r="D32" s="60">
        <f t="shared" si="1"/>
        <v>69.375161987041039</v>
      </c>
      <c r="E32" s="50">
        <v>229</v>
      </c>
      <c r="F32" s="43">
        <v>155.8535</v>
      </c>
      <c r="G32" s="61">
        <f t="shared" si="0"/>
        <v>68.05829694323144</v>
      </c>
      <c r="K32" s="14"/>
    </row>
    <row r="33" spans="1:11" ht="12.75" x14ac:dyDescent="0.2">
      <c r="A33" s="22" t="s">
        <v>33</v>
      </c>
      <c r="B33" s="50">
        <v>124719.31195</v>
      </c>
      <c r="C33" s="43">
        <v>86760.832829999999</v>
      </c>
      <c r="D33" s="60">
        <f t="shared" si="1"/>
        <v>69.564874495765693</v>
      </c>
      <c r="E33" s="50">
        <v>0</v>
      </c>
      <c r="F33" s="43">
        <v>2019.1352099999999</v>
      </c>
      <c r="G33" s="61" t="str">
        <f t="shared" si="0"/>
        <v/>
      </c>
      <c r="K33" s="14"/>
    </row>
    <row r="34" spans="1:11" ht="15.75" customHeight="1" thickBot="1" x14ac:dyDescent="0.25">
      <c r="A34" s="22" t="s">
        <v>34</v>
      </c>
      <c r="B34" s="50">
        <v>1614082.9781800001</v>
      </c>
      <c r="C34" s="43">
        <v>1723057.6142200001</v>
      </c>
      <c r="D34" s="60">
        <f t="shared" si="1"/>
        <v>106.75148908161322</v>
      </c>
      <c r="E34" s="50">
        <v>1549467</v>
      </c>
      <c r="F34" s="43">
        <v>1563870.7424100002</v>
      </c>
      <c r="G34" s="61">
        <f t="shared" si="0"/>
        <v>100.92959336404068</v>
      </c>
      <c r="K34" s="14"/>
    </row>
    <row r="35" spans="1:11" ht="13.5" hidden="1" thickBot="1" x14ac:dyDescent="0.25">
      <c r="A35" s="24"/>
      <c r="B35" s="65">
        <v>0</v>
      </c>
      <c r="C35" s="45"/>
      <c r="D35" s="66" t="str">
        <f t="shared" si="1"/>
        <v/>
      </c>
      <c r="E35" s="67">
        <v>0</v>
      </c>
      <c r="F35" s="45">
        <v>0</v>
      </c>
      <c r="G35" s="68" t="str">
        <f t="shared" si="0"/>
        <v/>
      </c>
      <c r="K35" s="14"/>
    </row>
    <row r="36" spans="1:11" s="7" customFormat="1" ht="22.5" customHeight="1" thickBot="1" x14ac:dyDescent="0.25">
      <c r="A36" s="20" t="s">
        <v>35</v>
      </c>
      <c r="B36" s="55">
        <v>142268258.99114999</v>
      </c>
      <c r="C36" s="41">
        <v>104244685.68155</v>
      </c>
      <c r="D36" s="69">
        <f t="shared" si="1"/>
        <v>73.273326334888708</v>
      </c>
      <c r="E36" s="55">
        <v>113609625</v>
      </c>
      <c r="F36" s="41">
        <v>81344997.489409998</v>
      </c>
      <c r="G36" s="56">
        <f t="shared" si="0"/>
        <v>71.600445375477648</v>
      </c>
      <c r="K36" s="14"/>
    </row>
    <row r="37" spans="1:11" s="7" customFormat="1" ht="16.5" customHeight="1" thickBot="1" x14ac:dyDescent="0.25">
      <c r="A37" s="25" t="s">
        <v>36</v>
      </c>
      <c r="B37" s="55">
        <v>62925346.488910004</v>
      </c>
      <c r="C37" s="41">
        <v>38589261.092409998</v>
      </c>
      <c r="D37" s="70">
        <f t="shared" si="1"/>
        <v>61.325464611006929</v>
      </c>
      <c r="E37" s="55">
        <v>58574899.200000003</v>
      </c>
      <c r="F37" s="41">
        <v>38476287.543210007</v>
      </c>
      <c r="G37" s="56">
        <f t="shared" si="0"/>
        <v>65.687330356020496</v>
      </c>
      <c r="I37" s="11"/>
      <c r="K37" s="14"/>
    </row>
    <row r="38" spans="1:11" s="2" customFormat="1" ht="15" customHeight="1" x14ac:dyDescent="0.2">
      <c r="A38" s="26" t="s">
        <v>37</v>
      </c>
      <c r="B38" s="71">
        <v>35360975.031340003</v>
      </c>
      <c r="C38" s="46">
        <v>37812085.199639998</v>
      </c>
      <c r="D38" s="72">
        <f t="shared" si="1"/>
        <v>106.93168151083958</v>
      </c>
      <c r="E38" s="71">
        <v>35146992.899999999</v>
      </c>
      <c r="F38" s="46">
        <v>37812010.199639998</v>
      </c>
      <c r="G38" s="59">
        <f t="shared" si="0"/>
        <v>107.58249022106241</v>
      </c>
      <c r="J38" s="1"/>
      <c r="K38" s="14"/>
    </row>
    <row r="39" spans="1:11" s="2" customFormat="1" ht="14.45" customHeight="1" x14ac:dyDescent="0.2">
      <c r="A39" s="27" t="s">
        <v>38</v>
      </c>
      <c r="B39" s="50">
        <v>11495897.4</v>
      </c>
      <c r="C39" s="43">
        <v>11533865.57</v>
      </c>
      <c r="D39" s="60">
        <f t="shared" si="1"/>
        <v>100.33027582518264</v>
      </c>
      <c r="E39" s="50">
        <v>11398685.699999999</v>
      </c>
      <c r="F39" s="43">
        <v>11533865.57</v>
      </c>
      <c r="G39" s="61">
        <f t="shared" si="0"/>
        <v>101.18592505800912</v>
      </c>
      <c r="J39" s="1"/>
      <c r="K39" s="14"/>
    </row>
    <row r="40" spans="1:11" s="2" customFormat="1" ht="15" customHeight="1" x14ac:dyDescent="0.2">
      <c r="A40" s="27" t="s">
        <v>39</v>
      </c>
      <c r="B40" s="50">
        <v>17835484.050000001</v>
      </c>
      <c r="C40" s="43">
        <v>14517654.22318</v>
      </c>
      <c r="D40" s="60">
        <f t="shared" si="1"/>
        <v>81.397590233498605</v>
      </c>
      <c r="E40" s="50">
        <v>17724257.100000001</v>
      </c>
      <c r="F40" s="43">
        <v>14517579.22318</v>
      </c>
      <c r="G40" s="61">
        <f t="shared" si="0"/>
        <v>81.907970197408147</v>
      </c>
      <c r="J40" s="1"/>
      <c r="K40" s="14"/>
    </row>
    <row r="41" spans="1:11" s="2" customFormat="1" ht="12.75" x14ac:dyDescent="0.2">
      <c r="A41" s="27" t="s">
        <v>40</v>
      </c>
      <c r="B41" s="50">
        <v>3921927</v>
      </c>
      <c r="C41" s="43">
        <v>3086609.86993</v>
      </c>
      <c r="D41" s="60">
        <f t="shared" si="1"/>
        <v>78.701359559471669</v>
      </c>
      <c r="E41" s="50">
        <v>3916431</v>
      </c>
      <c r="F41" s="43">
        <v>3086609.86993</v>
      </c>
      <c r="G41" s="61">
        <f t="shared" si="0"/>
        <v>78.811802631783891</v>
      </c>
      <c r="J41" s="1"/>
      <c r="K41" s="14"/>
    </row>
    <row r="42" spans="1:11" s="2" customFormat="1" ht="13.5" customHeight="1" x14ac:dyDescent="0.2">
      <c r="A42" s="27" t="s">
        <v>41</v>
      </c>
      <c r="B42" s="50">
        <v>2107666.58134</v>
      </c>
      <c r="C42" s="43">
        <v>8673955.5365300011</v>
      </c>
      <c r="D42" s="60">
        <f t="shared" si="1"/>
        <v>411.54305967195836</v>
      </c>
      <c r="E42" s="50">
        <v>2107619.1</v>
      </c>
      <c r="F42" s="43">
        <v>8673955.5365300011</v>
      </c>
      <c r="G42" s="61">
        <f t="shared" si="0"/>
        <v>411.55233108914223</v>
      </c>
      <c r="J42" s="1"/>
      <c r="K42" s="14"/>
    </row>
    <row r="43" spans="1:11" s="2" customFormat="1" ht="2.25" hidden="1" customHeight="1" x14ac:dyDescent="0.2">
      <c r="A43" s="27" t="s">
        <v>42</v>
      </c>
      <c r="B43" s="50"/>
      <c r="C43" s="43"/>
      <c r="D43" s="60" t="str">
        <f t="shared" si="1"/>
        <v/>
      </c>
      <c r="E43" s="50"/>
      <c r="F43" s="43"/>
      <c r="G43" s="61" t="str">
        <f t="shared" si="0"/>
        <v/>
      </c>
      <c r="J43" s="1"/>
      <c r="K43" s="14"/>
    </row>
    <row r="44" spans="1:11" s="2" customFormat="1" ht="12.75" x14ac:dyDescent="0.2">
      <c r="A44" s="28" t="s">
        <v>43</v>
      </c>
      <c r="B44" s="50">
        <v>523966.5</v>
      </c>
      <c r="C44" s="43">
        <v>459570.16072000004</v>
      </c>
      <c r="D44" s="60">
        <f t="shared" si="1"/>
        <v>87.709836548710655</v>
      </c>
      <c r="E44" s="50">
        <v>523966.5</v>
      </c>
      <c r="F44" s="43">
        <v>455400.87791000004</v>
      </c>
      <c r="G44" s="61">
        <f t="shared" si="0"/>
        <v>86.914121019187306</v>
      </c>
      <c r="J44" s="1"/>
      <c r="K44" s="14"/>
    </row>
    <row r="45" spans="1:11" s="2" customFormat="1" ht="12.75" x14ac:dyDescent="0.2">
      <c r="A45" s="28" t="s">
        <v>44</v>
      </c>
      <c r="B45" s="50">
        <v>218969.08499999999</v>
      </c>
      <c r="C45" s="43">
        <v>200350.34675</v>
      </c>
      <c r="D45" s="60">
        <f t="shared" si="1"/>
        <v>91.497092728866278</v>
      </c>
      <c r="E45" s="50">
        <v>169535.9</v>
      </c>
      <c r="F45" s="43">
        <v>170263.53675</v>
      </c>
      <c r="G45" s="61">
        <f t="shared" si="0"/>
        <v>100.42919331539809</v>
      </c>
      <c r="J45" s="1"/>
      <c r="K45" s="14"/>
    </row>
    <row r="46" spans="1:11" s="2" customFormat="1" ht="13.5" customHeight="1" x14ac:dyDescent="0.2">
      <c r="A46" s="28" t="s">
        <v>45</v>
      </c>
      <c r="B46" s="50">
        <v>456774.93054999999</v>
      </c>
      <c r="C46" s="43">
        <v>143724.13828000001</v>
      </c>
      <c r="D46" s="60">
        <f t="shared" si="1"/>
        <v>31.464979504663848</v>
      </c>
      <c r="E46" s="50">
        <v>299586.2</v>
      </c>
      <c r="F46" s="43">
        <v>354.5</v>
      </c>
      <c r="G46" s="61">
        <f t="shared" si="0"/>
        <v>0.11832988301864371</v>
      </c>
      <c r="J46" s="1"/>
      <c r="K46" s="14"/>
    </row>
    <row r="47" spans="1:11" s="4" customFormat="1" ht="39" customHeight="1" x14ac:dyDescent="0.2">
      <c r="A47" s="29" t="s">
        <v>46</v>
      </c>
      <c r="B47" s="50">
        <v>0</v>
      </c>
      <c r="C47" s="43">
        <v>0</v>
      </c>
      <c r="D47" s="60" t="str">
        <f t="shared" si="1"/>
        <v/>
      </c>
      <c r="E47" s="50">
        <v>0</v>
      </c>
      <c r="F47" s="43">
        <v>0</v>
      </c>
      <c r="G47" s="61" t="str">
        <f t="shared" si="0"/>
        <v/>
      </c>
      <c r="J47" s="1"/>
      <c r="K47" s="14"/>
    </row>
    <row r="48" spans="1:11" s="2" customFormat="1" ht="15.75" customHeight="1" x14ac:dyDescent="0.2">
      <c r="A48" s="30" t="s">
        <v>47</v>
      </c>
      <c r="B48" s="50">
        <v>0</v>
      </c>
      <c r="C48" s="43">
        <v>58821.576009999997</v>
      </c>
      <c r="D48" s="60" t="str">
        <f>IF(B48=0,"",C48*100/B48)</f>
        <v/>
      </c>
      <c r="E48" s="50">
        <v>0</v>
      </c>
      <c r="F48" s="43">
        <v>123548.75790000001</v>
      </c>
      <c r="G48" s="61" t="str">
        <f t="shared" si="0"/>
        <v/>
      </c>
      <c r="J48" s="1"/>
      <c r="K48" s="14"/>
    </row>
    <row r="49" spans="1:11" s="2" customFormat="1" ht="27.6" customHeight="1" x14ac:dyDescent="0.2">
      <c r="A49" s="30" t="s">
        <v>48</v>
      </c>
      <c r="B49" s="50">
        <v>0</v>
      </c>
      <c r="C49" s="43">
        <v>-85290.328989999995</v>
      </c>
      <c r="D49" s="60" t="str">
        <f>IF(B49=0,"",C49*100/B49)</f>
        <v/>
      </c>
      <c r="E49" s="50">
        <v>0</v>
      </c>
      <c r="F49" s="43">
        <v>-85290.328989999995</v>
      </c>
      <c r="G49" s="61" t="str">
        <f t="shared" si="0"/>
        <v/>
      </c>
      <c r="J49" s="1"/>
      <c r="K49" s="14"/>
    </row>
    <row r="50" spans="1:11" s="2" customFormat="1" ht="29.1" customHeight="1" thickBot="1" x14ac:dyDescent="0.25">
      <c r="A50" s="24" t="s">
        <v>49</v>
      </c>
      <c r="B50" s="73">
        <v>26364660.942019999</v>
      </c>
      <c r="C50" s="45"/>
      <c r="D50" s="66">
        <f>IF(B50=0,"",C50*100/B50)</f>
        <v>0</v>
      </c>
      <c r="E50" s="73">
        <v>22434817.699999999</v>
      </c>
      <c r="F50" s="45"/>
      <c r="G50" s="68">
        <f t="shared" si="0"/>
        <v>0</v>
      </c>
      <c r="H50" s="16"/>
      <c r="I50" s="17"/>
      <c r="J50" s="1"/>
      <c r="K50" s="14"/>
    </row>
    <row r="51" spans="1:11" s="4" customFormat="1" ht="21.75" customHeight="1" thickBot="1" x14ac:dyDescent="0.25">
      <c r="A51" s="20" t="s">
        <v>50</v>
      </c>
      <c r="B51" s="74">
        <v>205193605.48005998</v>
      </c>
      <c r="C51" s="19">
        <v>142833946.77395999</v>
      </c>
      <c r="D51" s="75">
        <f>IF(B51=0,"",C51*100/B51)</f>
        <v>69.609355730064465</v>
      </c>
      <c r="E51" s="74">
        <v>172184524.19999999</v>
      </c>
      <c r="F51" s="19">
        <v>119821285.03262001</v>
      </c>
      <c r="G51" s="56">
        <f t="shared" si="0"/>
        <v>69.588881805337081</v>
      </c>
      <c r="H51" s="49"/>
      <c r="I51" s="89"/>
      <c r="J51" s="7"/>
      <c r="K51" s="14"/>
    </row>
    <row r="52" spans="1:11" s="4" customFormat="1" ht="17.45" customHeight="1" thickBot="1" x14ac:dyDescent="0.25">
      <c r="A52" s="91" t="s">
        <v>86</v>
      </c>
      <c r="K52" s="39"/>
    </row>
    <row r="53" spans="1:11" ht="26.25" customHeight="1" thickBot="1" x14ac:dyDescent="0.25">
      <c r="A53" s="96"/>
      <c r="B53" s="92" t="s">
        <v>1</v>
      </c>
      <c r="C53" s="93"/>
      <c r="D53" s="94"/>
      <c r="E53" s="92" t="s">
        <v>2</v>
      </c>
      <c r="F53" s="93"/>
      <c r="G53" s="94"/>
      <c r="H53" s="12"/>
      <c r="I53" s="2"/>
      <c r="K53" s="14"/>
    </row>
    <row r="54" spans="1:11" ht="42" customHeight="1" thickBot="1" x14ac:dyDescent="0.25">
      <c r="A54" s="97"/>
      <c r="B54" s="37" t="s">
        <v>90</v>
      </c>
      <c r="C54" s="76" t="s">
        <v>3</v>
      </c>
      <c r="D54" s="77" t="s">
        <v>4</v>
      </c>
      <c r="E54" s="37" t="s">
        <v>90</v>
      </c>
      <c r="F54" s="76" t="s">
        <v>3</v>
      </c>
      <c r="G54" s="38" t="s">
        <v>4</v>
      </c>
      <c r="H54" s="13"/>
      <c r="I54" s="2"/>
      <c r="K54" s="14"/>
    </row>
    <row r="55" spans="1:11" s="7" customFormat="1" ht="24" customHeight="1" x14ac:dyDescent="0.2">
      <c r="A55" s="32" t="s">
        <v>51</v>
      </c>
      <c r="B55" s="71">
        <v>16276973.85912</v>
      </c>
      <c r="C55" s="46">
        <v>8218256.2745200004</v>
      </c>
      <c r="D55" s="72">
        <f t="shared" ref="D55:D90" si="3">IF(B55=0,"",C55*100/B55)</f>
        <v>50.490074786937775</v>
      </c>
      <c r="E55" s="71">
        <v>8447295.7530199997</v>
      </c>
      <c r="F55" s="46">
        <v>2807599.8563099997</v>
      </c>
      <c r="G55" s="78">
        <f t="shared" ref="G55:G90" si="4">IF(E55=0,"",F55/E55*100)</f>
        <v>33.236670508502705</v>
      </c>
      <c r="H55" s="15"/>
      <c r="I55" s="4"/>
      <c r="K55" s="14"/>
    </row>
    <row r="56" spans="1:11" ht="25.5" customHeight="1" x14ac:dyDescent="0.2">
      <c r="A56" s="33" t="s">
        <v>52</v>
      </c>
      <c r="B56" s="50">
        <v>4145082.4502399997</v>
      </c>
      <c r="C56" s="43">
        <v>2995362.838</v>
      </c>
      <c r="D56" s="79">
        <f t="shared" si="3"/>
        <v>72.263046005914049</v>
      </c>
      <c r="E56" s="50">
        <v>535205.06099999999</v>
      </c>
      <c r="F56" s="43">
        <v>376776.01744999998</v>
      </c>
      <c r="G56" s="61">
        <f t="shared" si="4"/>
        <v>70.398440692248982</v>
      </c>
      <c r="K56" s="14"/>
    </row>
    <row r="57" spans="1:11" ht="12.75" x14ac:dyDescent="0.2">
      <c r="A57" s="33" t="s">
        <v>53</v>
      </c>
      <c r="B57" s="50">
        <v>718348.1</v>
      </c>
      <c r="C57" s="43">
        <v>494803.56338000001</v>
      </c>
      <c r="D57" s="79">
        <f t="shared" si="3"/>
        <v>68.880750624940745</v>
      </c>
      <c r="E57" s="50">
        <v>718348.1</v>
      </c>
      <c r="F57" s="43">
        <v>494803.56338000001</v>
      </c>
      <c r="G57" s="61">
        <f t="shared" si="4"/>
        <v>68.88075062494076</v>
      </c>
      <c r="H57" s="9"/>
      <c r="K57" s="14"/>
    </row>
    <row r="58" spans="1:11" ht="25.5" customHeight="1" x14ac:dyDescent="0.2">
      <c r="A58" s="33" t="s">
        <v>54</v>
      </c>
      <c r="B58" s="50">
        <v>1110307.81094</v>
      </c>
      <c r="C58" s="43">
        <v>785100.07510000002</v>
      </c>
      <c r="D58" s="79">
        <f t="shared" si="3"/>
        <v>70.710128071180989</v>
      </c>
      <c r="E58" s="50">
        <v>317027.58</v>
      </c>
      <c r="F58" s="43">
        <v>224460.66683</v>
      </c>
      <c r="G58" s="61">
        <f t="shared" si="4"/>
        <v>70.801621369976715</v>
      </c>
      <c r="H58" s="9"/>
      <c r="K58" s="14"/>
    </row>
    <row r="59" spans="1:11" ht="12.75" x14ac:dyDescent="0.2">
      <c r="A59" s="33" t="s">
        <v>55</v>
      </c>
      <c r="B59" s="50">
        <v>659153.86800000002</v>
      </c>
      <c r="C59" s="43">
        <v>606696.09129000001</v>
      </c>
      <c r="D59" s="79">
        <f t="shared" si="3"/>
        <v>92.041649263294616</v>
      </c>
      <c r="E59" s="50">
        <v>656350.80000000005</v>
      </c>
      <c r="F59" s="43">
        <v>604132.61199999996</v>
      </c>
      <c r="G59" s="61">
        <f t="shared" si="4"/>
        <v>92.044164797239517</v>
      </c>
      <c r="H59" s="9"/>
      <c r="K59" s="14"/>
    </row>
    <row r="60" spans="1:11" ht="12.75" x14ac:dyDescent="0.2">
      <c r="A60" s="33" t="s">
        <v>56</v>
      </c>
      <c r="B60" s="50">
        <v>463132.05858999997</v>
      </c>
      <c r="C60" s="43">
        <v>0</v>
      </c>
      <c r="D60" s="79">
        <f>IF(B60=0,"",C60*100/B60)</f>
        <v>0</v>
      </c>
      <c r="E60" s="50">
        <v>374295.005</v>
      </c>
      <c r="F60" s="43">
        <v>0</v>
      </c>
      <c r="G60" s="61">
        <f t="shared" si="4"/>
        <v>0</v>
      </c>
      <c r="H60" s="9"/>
      <c r="K60" s="14"/>
    </row>
    <row r="61" spans="1:11" ht="24" x14ac:dyDescent="0.2">
      <c r="A61" s="33" t="s">
        <v>57</v>
      </c>
      <c r="B61" s="50">
        <v>15070</v>
      </c>
      <c r="C61" s="43">
        <v>11415.174999999999</v>
      </c>
      <c r="D61" s="79">
        <f t="shared" si="3"/>
        <v>75.747677504976778</v>
      </c>
      <c r="E61" s="50">
        <v>15070</v>
      </c>
      <c r="F61" s="43">
        <v>11415.174999999999</v>
      </c>
      <c r="G61" s="61">
        <f t="shared" si="4"/>
        <v>75.747677504976778</v>
      </c>
      <c r="H61" s="9"/>
      <c r="K61" s="14"/>
    </row>
    <row r="62" spans="1:11" ht="15.6" customHeight="1" x14ac:dyDescent="0.2">
      <c r="A62" s="33" t="s">
        <v>58</v>
      </c>
      <c r="B62" s="50">
        <v>9165879.5713500008</v>
      </c>
      <c r="C62" s="43">
        <v>3324878.5317500001</v>
      </c>
      <c r="D62" s="79">
        <f t="shared" si="3"/>
        <v>36.274516873892267</v>
      </c>
      <c r="E62" s="50">
        <v>5830999.2070200006</v>
      </c>
      <c r="F62" s="43">
        <v>1096011.8216500001</v>
      </c>
      <c r="G62" s="61">
        <f t="shared" si="4"/>
        <v>18.796295158649652</v>
      </c>
      <c r="H62" s="9"/>
      <c r="K62" s="14"/>
    </row>
    <row r="63" spans="1:11" s="7" customFormat="1" ht="12.75" x14ac:dyDescent="0.2">
      <c r="A63" s="34" t="s">
        <v>59</v>
      </c>
      <c r="B63" s="51">
        <v>139824.51281000001</v>
      </c>
      <c r="C63" s="47">
        <v>102035.42155</v>
      </c>
      <c r="D63" s="80">
        <f t="shared" si="3"/>
        <v>72.973915302426562</v>
      </c>
      <c r="E63" s="51">
        <v>129203.8</v>
      </c>
      <c r="F63" s="47">
        <v>97063.622209999987</v>
      </c>
      <c r="G63" s="81">
        <f t="shared" si="4"/>
        <v>75.124433035251272</v>
      </c>
      <c r="H63" s="8"/>
      <c r="K63" s="14"/>
    </row>
    <row r="64" spans="1:11" s="7" customFormat="1" ht="27.95" customHeight="1" x14ac:dyDescent="0.2">
      <c r="A64" s="34" t="s">
        <v>89</v>
      </c>
      <c r="B64" s="51">
        <v>1899895.42145</v>
      </c>
      <c r="C64" s="47">
        <v>1409649.9240000001</v>
      </c>
      <c r="D64" s="80">
        <f t="shared" si="3"/>
        <v>74.196185120766032</v>
      </c>
      <c r="E64" s="51">
        <v>1125339.57</v>
      </c>
      <c r="F64" s="47">
        <v>832966.20588999998</v>
      </c>
      <c r="G64" s="81">
        <f t="shared" si="4"/>
        <v>74.019098598834475</v>
      </c>
      <c r="H64" s="8"/>
      <c r="K64" s="14"/>
    </row>
    <row r="65" spans="1:11" s="7" customFormat="1" ht="14.1" customHeight="1" x14ac:dyDescent="0.2">
      <c r="A65" s="34" t="s">
        <v>60</v>
      </c>
      <c r="B65" s="51">
        <v>41177176.808360003</v>
      </c>
      <c r="C65" s="47">
        <v>25714568.27609</v>
      </c>
      <c r="D65" s="80">
        <f t="shared" si="3"/>
        <v>62.448594753755188</v>
      </c>
      <c r="E65" s="51">
        <v>31409933.199999999</v>
      </c>
      <c r="F65" s="47">
        <v>19527862.386220001</v>
      </c>
      <c r="G65" s="81">
        <f t="shared" si="4"/>
        <v>62.17097712968075</v>
      </c>
      <c r="H65" s="8"/>
      <c r="K65" s="14"/>
    </row>
    <row r="66" spans="1:11" ht="12.75" x14ac:dyDescent="0.2">
      <c r="A66" s="33" t="s">
        <v>61</v>
      </c>
      <c r="B66" s="50">
        <v>1191227.8</v>
      </c>
      <c r="C66" s="43">
        <v>1054766.1735499999</v>
      </c>
      <c r="D66" s="79">
        <f t="shared" si="3"/>
        <v>88.544455858904556</v>
      </c>
      <c r="E66" s="50">
        <v>1191227.8</v>
      </c>
      <c r="F66" s="43">
        <v>1054766.1735499999</v>
      </c>
      <c r="G66" s="61">
        <f t="shared" si="4"/>
        <v>88.544455858904556</v>
      </c>
      <c r="H66" s="9"/>
      <c r="K66" s="14"/>
    </row>
    <row r="67" spans="1:11" ht="12.75" x14ac:dyDescent="0.2">
      <c r="A67" s="33" t="s">
        <v>62</v>
      </c>
      <c r="B67" s="50">
        <v>138533.9</v>
      </c>
      <c r="C67" s="43">
        <v>51403.713640000002</v>
      </c>
      <c r="D67" s="79">
        <f t="shared" si="3"/>
        <v>37.105512542417415</v>
      </c>
      <c r="E67" s="50">
        <v>138533.9</v>
      </c>
      <c r="F67" s="43">
        <v>51403.713640000002</v>
      </c>
      <c r="G67" s="61">
        <f t="shared" si="4"/>
        <v>37.105512542417415</v>
      </c>
      <c r="H67" s="9"/>
      <c r="K67" s="14"/>
    </row>
    <row r="68" spans="1:11" ht="12.75" x14ac:dyDescent="0.2">
      <c r="A68" s="33" t="s">
        <v>63</v>
      </c>
      <c r="B68" s="50">
        <v>12172.6</v>
      </c>
      <c r="C68" s="43">
        <v>11092.97932</v>
      </c>
      <c r="D68" s="79">
        <f t="shared" si="3"/>
        <v>91.130730657378052</v>
      </c>
      <c r="E68" s="50">
        <v>12172.6</v>
      </c>
      <c r="F68" s="43">
        <v>11092.97932</v>
      </c>
      <c r="G68" s="61">
        <f t="shared" si="4"/>
        <v>91.130730657378052</v>
      </c>
      <c r="H68" s="9"/>
      <c r="K68" s="14"/>
    </row>
    <row r="69" spans="1:11" ht="12.75" x14ac:dyDescent="0.2">
      <c r="A69" s="33" t="s">
        <v>64</v>
      </c>
      <c r="B69" s="50">
        <v>4922186.8695700001</v>
      </c>
      <c r="C69" s="43">
        <v>3720066.6038800003</v>
      </c>
      <c r="D69" s="79">
        <f t="shared" si="3"/>
        <v>75.577516710676676</v>
      </c>
      <c r="E69" s="50">
        <v>4883670.3</v>
      </c>
      <c r="F69" s="43">
        <v>3691763.9384599999</v>
      </c>
      <c r="G69" s="61">
        <f t="shared" si="4"/>
        <v>75.594045291304781</v>
      </c>
      <c r="H69" s="9"/>
      <c r="K69" s="14"/>
    </row>
    <row r="70" spans="1:11" ht="12.75" x14ac:dyDescent="0.2">
      <c r="A70" s="33" t="s">
        <v>65</v>
      </c>
      <c r="B70" s="50">
        <v>409134.78104000003</v>
      </c>
      <c r="C70" s="43">
        <v>55700.023299999993</v>
      </c>
      <c r="D70" s="79">
        <f t="shared" si="3"/>
        <v>13.614101240284029</v>
      </c>
      <c r="E70" s="50">
        <v>192044.6</v>
      </c>
      <c r="F70" s="43">
        <v>29404.206120000003</v>
      </c>
      <c r="G70" s="61">
        <f t="shared" si="4"/>
        <v>15.311134038655606</v>
      </c>
      <c r="H70" s="9"/>
      <c r="K70" s="14"/>
    </row>
    <row r="71" spans="1:11" ht="12.75" x14ac:dyDescent="0.2">
      <c r="A71" s="33" t="s">
        <v>66</v>
      </c>
      <c r="B71" s="50">
        <v>502221.4</v>
      </c>
      <c r="C71" s="43">
        <v>383473.03432999999</v>
      </c>
      <c r="D71" s="79">
        <f t="shared" si="3"/>
        <v>76.355375205039039</v>
      </c>
      <c r="E71" s="50">
        <v>494001.4</v>
      </c>
      <c r="F71" s="43">
        <v>375384.62533000001</v>
      </c>
      <c r="G71" s="61">
        <f t="shared" si="4"/>
        <v>75.988575200394166</v>
      </c>
      <c r="H71" s="9"/>
      <c r="K71" s="14"/>
    </row>
    <row r="72" spans="1:11" ht="12.75" x14ac:dyDescent="0.2">
      <c r="A72" s="33" t="s">
        <v>67</v>
      </c>
      <c r="B72" s="50">
        <v>3332932.6720599998</v>
      </c>
      <c r="C72" s="43">
        <v>2314128.4428699999</v>
      </c>
      <c r="D72" s="79">
        <f t="shared" si="3"/>
        <v>69.432198924069382</v>
      </c>
      <c r="E72" s="50">
        <v>1245439.2</v>
      </c>
      <c r="F72" s="43">
        <v>726933.52244000009</v>
      </c>
      <c r="G72" s="61">
        <f t="shared" si="4"/>
        <v>58.367644316960643</v>
      </c>
      <c r="H72" s="9"/>
      <c r="K72" s="14"/>
    </row>
    <row r="73" spans="1:11" ht="12.75" x14ac:dyDescent="0.2">
      <c r="A73" s="33" t="s">
        <v>68</v>
      </c>
      <c r="B73" s="50">
        <v>24386412.545430001</v>
      </c>
      <c r="C73" s="43">
        <v>14921945.23742</v>
      </c>
      <c r="D73" s="79">
        <f t="shared" si="3"/>
        <v>61.189587478771514</v>
      </c>
      <c r="E73" s="50">
        <v>18035315.600000001</v>
      </c>
      <c r="F73" s="43">
        <v>11018273.267620001</v>
      </c>
      <c r="G73" s="61">
        <f t="shared" si="4"/>
        <v>61.092766614075778</v>
      </c>
      <c r="H73" s="9"/>
      <c r="K73" s="14"/>
    </row>
    <row r="74" spans="1:11" ht="12.75" x14ac:dyDescent="0.2">
      <c r="A74" s="33" t="s">
        <v>69</v>
      </c>
      <c r="B74" s="50">
        <v>1301134.6000000001</v>
      </c>
      <c r="C74" s="43">
        <v>677948.72883000004</v>
      </c>
      <c r="D74" s="79">
        <f t="shared" si="3"/>
        <v>52.104427076952682</v>
      </c>
      <c r="E74" s="50">
        <v>1298845.3</v>
      </c>
      <c r="F74" s="43">
        <v>677235.95604999992</v>
      </c>
      <c r="G74" s="61">
        <f t="shared" si="4"/>
        <v>52.141387126703997</v>
      </c>
      <c r="H74" s="9"/>
      <c r="K74" s="14"/>
    </row>
    <row r="75" spans="1:11" ht="27.95" hidden="1" customHeight="1" x14ac:dyDescent="0.2">
      <c r="A75" s="33" t="s">
        <v>70</v>
      </c>
      <c r="B75" s="50">
        <v>0</v>
      </c>
      <c r="C75" s="43">
        <v>0</v>
      </c>
      <c r="D75" s="79" t="str">
        <f t="shared" si="3"/>
        <v/>
      </c>
      <c r="E75" s="50">
        <v>0</v>
      </c>
      <c r="F75" s="43">
        <v>0</v>
      </c>
      <c r="G75" s="61" t="str">
        <f t="shared" si="4"/>
        <v/>
      </c>
      <c r="H75" s="9"/>
      <c r="K75" s="14"/>
    </row>
    <row r="76" spans="1:11" ht="12" customHeight="1" x14ac:dyDescent="0.2">
      <c r="A76" s="33" t="s">
        <v>71</v>
      </c>
      <c r="B76" s="50">
        <v>4981219.6402600091</v>
      </c>
      <c r="C76" s="43">
        <v>2524043.338950003</v>
      </c>
      <c r="D76" s="79">
        <f t="shared" si="3"/>
        <v>50.671191419663103</v>
      </c>
      <c r="E76" s="50">
        <v>3918682.4999999972</v>
      </c>
      <c r="F76" s="43">
        <v>1891604.0036900018</v>
      </c>
      <c r="G76" s="61">
        <f t="shared" si="4"/>
        <v>48.271428054964986</v>
      </c>
      <c r="H76" s="9"/>
      <c r="K76" s="14"/>
    </row>
    <row r="77" spans="1:11" s="7" customFormat="1" ht="12.75" x14ac:dyDescent="0.2">
      <c r="A77" s="34" t="s">
        <v>72</v>
      </c>
      <c r="B77" s="51">
        <v>18834242.94664</v>
      </c>
      <c r="C77" s="47">
        <v>6507756.6553999996</v>
      </c>
      <c r="D77" s="80">
        <f t="shared" si="3"/>
        <v>34.552791284668935</v>
      </c>
      <c r="E77" s="51">
        <v>9387820.6726000011</v>
      </c>
      <c r="F77" s="47">
        <v>2733129.9178200001</v>
      </c>
      <c r="G77" s="81">
        <f t="shared" si="4"/>
        <v>29.113571862286619</v>
      </c>
      <c r="H77" s="8"/>
      <c r="K77" s="14"/>
    </row>
    <row r="78" spans="1:11" s="7" customFormat="1" ht="12.75" x14ac:dyDescent="0.2">
      <c r="A78" s="34" t="s">
        <v>73</v>
      </c>
      <c r="B78" s="51">
        <v>673611.29541999998</v>
      </c>
      <c r="C78" s="47">
        <v>356925.40185000002</v>
      </c>
      <c r="D78" s="80">
        <f t="shared" si="3"/>
        <v>52.986849281892646</v>
      </c>
      <c r="E78" s="51">
        <v>609089.30000000005</v>
      </c>
      <c r="F78" s="47">
        <v>351404.26111000002</v>
      </c>
      <c r="G78" s="81">
        <f t="shared" si="4"/>
        <v>57.693389312535949</v>
      </c>
      <c r="H78" s="8"/>
      <c r="K78" s="14"/>
    </row>
    <row r="79" spans="1:11" s="7" customFormat="1" ht="12.75" x14ac:dyDescent="0.2">
      <c r="A79" s="34" t="s">
        <v>74</v>
      </c>
      <c r="B79" s="51">
        <v>60627090.563139997</v>
      </c>
      <c r="C79" s="47">
        <v>41400462.482239999</v>
      </c>
      <c r="D79" s="80">
        <f t="shared" si="3"/>
        <v>68.287067872939645</v>
      </c>
      <c r="E79" s="51">
        <v>40766128.258949995</v>
      </c>
      <c r="F79" s="47">
        <v>28656372.174699999</v>
      </c>
      <c r="G79" s="81">
        <f t="shared" si="4"/>
        <v>70.294564135873358</v>
      </c>
      <c r="H79" s="8"/>
      <c r="K79" s="14"/>
    </row>
    <row r="80" spans="1:11" s="7" customFormat="1" ht="12.75" x14ac:dyDescent="0.2">
      <c r="A80" s="34" t="s">
        <v>75</v>
      </c>
      <c r="B80" s="51">
        <v>7820690.1378300004</v>
      </c>
      <c r="C80" s="47">
        <v>5315917.8687700005</v>
      </c>
      <c r="D80" s="80">
        <f t="shared" si="3"/>
        <v>67.9724905997235</v>
      </c>
      <c r="E80" s="51">
        <v>2940917.7</v>
      </c>
      <c r="F80" s="47">
        <v>2032395.0922399999</v>
      </c>
      <c r="G80" s="81">
        <f t="shared" si="4"/>
        <v>69.107513353399852</v>
      </c>
      <c r="H80" s="8"/>
      <c r="K80" s="14"/>
    </row>
    <row r="81" spans="1:11" s="7" customFormat="1" ht="12.75" x14ac:dyDescent="0.2">
      <c r="A81" s="34" t="s">
        <v>76</v>
      </c>
      <c r="B81" s="51">
        <v>10482279.863919999</v>
      </c>
      <c r="C81" s="47">
        <v>7155561.4964399999</v>
      </c>
      <c r="D81" s="80">
        <f t="shared" si="3"/>
        <v>68.263408240696165</v>
      </c>
      <c r="E81" s="51">
        <v>10461505.62043</v>
      </c>
      <c r="F81" s="47">
        <v>7149602.8574899994</v>
      </c>
      <c r="G81" s="81">
        <f t="shared" si="4"/>
        <v>68.342006560965061</v>
      </c>
      <c r="H81" s="8"/>
      <c r="K81" s="14"/>
    </row>
    <row r="82" spans="1:11" s="7" customFormat="1" ht="12.75" x14ac:dyDescent="0.2">
      <c r="A82" s="34" t="s">
        <v>77</v>
      </c>
      <c r="B82" s="51">
        <v>69017274.604630008</v>
      </c>
      <c r="C82" s="47">
        <v>49901380.547389999</v>
      </c>
      <c r="D82" s="80">
        <f t="shared" si="3"/>
        <v>72.302739905702367</v>
      </c>
      <c r="E82" s="51">
        <v>68542501.424999997</v>
      </c>
      <c r="F82" s="47">
        <v>49542637.082139999</v>
      </c>
      <c r="G82" s="81">
        <f t="shared" si="4"/>
        <v>72.280170773093431</v>
      </c>
      <c r="H82" s="8"/>
      <c r="K82" s="14"/>
    </row>
    <row r="83" spans="1:11" s="7" customFormat="1" ht="12.75" x14ac:dyDescent="0.2">
      <c r="A83" s="34" t="s">
        <v>78</v>
      </c>
      <c r="B83" s="51">
        <v>4573522.8575900001</v>
      </c>
      <c r="C83" s="47">
        <v>2813487.9164299998</v>
      </c>
      <c r="D83" s="80">
        <f t="shared" si="3"/>
        <v>61.516865751766588</v>
      </c>
      <c r="E83" s="51">
        <v>2624774</v>
      </c>
      <c r="F83" s="47">
        <v>1635148.9197799999</v>
      </c>
      <c r="G83" s="81">
        <f t="shared" si="4"/>
        <v>62.296750873789506</v>
      </c>
      <c r="H83" s="8"/>
      <c r="K83" s="14"/>
    </row>
    <row r="84" spans="1:11" s="7" customFormat="1" ht="12.75" x14ac:dyDescent="0.2">
      <c r="A84" s="34" t="s">
        <v>79</v>
      </c>
      <c r="B84" s="51">
        <v>38446.582000000002</v>
      </c>
      <c r="C84" s="47">
        <v>27108.07172</v>
      </c>
      <c r="D84" s="80">
        <f t="shared" si="3"/>
        <v>70.508404934410024</v>
      </c>
      <c r="E84" s="51">
        <v>0</v>
      </c>
      <c r="F84" s="47">
        <v>0</v>
      </c>
      <c r="G84" s="81" t="str">
        <f t="shared" si="4"/>
        <v/>
      </c>
      <c r="H84" s="8"/>
      <c r="K84" s="14"/>
    </row>
    <row r="85" spans="1:11" s="7" customFormat="1" ht="17.25" customHeight="1" x14ac:dyDescent="0.2">
      <c r="A85" s="34" t="s">
        <v>87</v>
      </c>
      <c r="B85" s="51">
        <v>599373.06599999999</v>
      </c>
      <c r="C85" s="47">
        <v>179474.07944</v>
      </c>
      <c r="D85" s="80">
        <f t="shared" si="3"/>
        <v>29.943634377457993</v>
      </c>
      <c r="E85" s="51">
        <v>569279.80000000005</v>
      </c>
      <c r="F85" s="47">
        <v>179474.07944</v>
      </c>
      <c r="G85" s="81">
        <f t="shared" si="4"/>
        <v>31.526514631293782</v>
      </c>
      <c r="H85" s="8"/>
      <c r="K85" s="14"/>
    </row>
    <row r="86" spans="1:11" s="7" customFormat="1" ht="12.75" x14ac:dyDescent="0.2">
      <c r="A86" s="34" t="s">
        <v>80</v>
      </c>
      <c r="B86" s="51">
        <v>1310161.09714</v>
      </c>
      <c r="C86" s="47">
        <v>0</v>
      </c>
      <c r="D86" s="82">
        <f>IF(B86=0,"",C86*100/B86)</f>
        <v>0</v>
      </c>
      <c r="E86" s="51">
        <v>18179273.600000001</v>
      </c>
      <c r="F86" s="47">
        <v>11061129.30658</v>
      </c>
      <c r="G86" s="81">
        <f t="shared" si="4"/>
        <v>60.844726527356954</v>
      </c>
      <c r="H86" s="8"/>
      <c r="K86" s="14"/>
    </row>
    <row r="87" spans="1:11" ht="13.5" customHeight="1" x14ac:dyDescent="0.2">
      <c r="A87" s="33" t="s">
        <v>81</v>
      </c>
      <c r="B87" s="50">
        <v>0</v>
      </c>
      <c r="C87" s="43">
        <v>0</v>
      </c>
      <c r="D87" s="82" t="str">
        <f t="shared" ref="D87:D89" si="5">IF(B87=0,"",C87*100/B87)</f>
        <v/>
      </c>
      <c r="E87" s="50">
        <v>8270449</v>
      </c>
      <c r="F87" s="43">
        <v>6191735.3375699995</v>
      </c>
      <c r="G87" s="61">
        <f t="shared" si="4"/>
        <v>74.865770136180018</v>
      </c>
      <c r="H87" s="9"/>
      <c r="K87" s="14"/>
    </row>
    <row r="88" spans="1:11" ht="12" customHeight="1" x14ac:dyDescent="0.2">
      <c r="A88" s="33" t="s">
        <v>82</v>
      </c>
      <c r="B88" s="50">
        <v>1308720.78144</v>
      </c>
      <c r="C88" s="43">
        <v>0</v>
      </c>
      <c r="D88" s="82">
        <f t="shared" si="5"/>
        <v>0</v>
      </c>
      <c r="E88" s="50">
        <v>7493463.0999999996</v>
      </c>
      <c r="F88" s="43">
        <v>3037408.3021499999</v>
      </c>
      <c r="G88" s="61">
        <f t="shared" si="4"/>
        <v>40.534106348638723</v>
      </c>
      <c r="H88" s="9"/>
      <c r="K88" s="14"/>
    </row>
    <row r="89" spans="1:11" ht="15" customHeight="1" thickBot="1" x14ac:dyDescent="0.25">
      <c r="A89" s="35" t="s">
        <v>83</v>
      </c>
      <c r="B89" s="65">
        <v>1440.3156999999999</v>
      </c>
      <c r="C89" s="48">
        <v>0</v>
      </c>
      <c r="D89" s="83">
        <f t="shared" si="5"/>
        <v>0</v>
      </c>
      <c r="E89" s="65">
        <v>2415361.5</v>
      </c>
      <c r="F89" s="48">
        <v>1831985.66686</v>
      </c>
      <c r="G89" s="68">
        <f t="shared" si="4"/>
        <v>75.847266210875688</v>
      </c>
      <c r="H89" s="9"/>
      <c r="K89" s="14"/>
    </row>
    <row r="90" spans="1:11" s="7" customFormat="1" ht="26.25" customHeight="1" thickBot="1" x14ac:dyDescent="0.25">
      <c r="A90" s="36" t="s">
        <v>84</v>
      </c>
      <c r="B90" s="55">
        <v>233470563.61605003</v>
      </c>
      <c r="C90" s="41">
        <v>149102584.41583997</v>
      </c>
      <c r="D90" s="84">
        <f t="shared" si="3"/>
        <v>63.863547552420378</v>
      </c>
      <c r="E90" s="55">
        <v>195193062.70000002</v>
      </c>
      <c r="F90" s="41">
        <v>126606785.76192999</v>
      </c>
      <c r="G90" s="56">
        <f t="shared" si="4"/>
        <v>64.862338861149482</v>
      </c>
      <c r="H90" s="8"/>
      <c r="I90" s="10"/>
      <c r="K90" s="14"/>
    </row>
    <row r="91" spans="1:11" s="7" customFormat="1" ht="17.25" customHeight="1" thickBot="1" x14ac:dyDescent="0.25">
      <c r="A91" s="20" t="s">
        <v>85</v>
      </c>
      <c r="B91" s="41">
        <f>B51-B90</f>
        <v>-28276958.135990053</v>
      </c>
      <c r="C91" s="41">
        <f>C51-C90</f>
        <v>-6268637.6418799758</v>
      </c>
      <c r="D91" s="85"/>
      <c r="E91" s="41">
        <f>E51-E90</f>
        <v>-23008538.50000003</v>
      </c>
      <c r="F91" s="41">
        <f>F51-F90</f>
        <v>-6785500.7293099761</v>
      </c>
      <c r="G91" s="56"/>
      <c r="H91" s="8"/>
      <c r="I91" s="14"/>
      <c r="K91" s="14"/>
    </row>
    <row r="92" spans="1:11" ht="12" customHeight="1" x14ac:dyDescent="0.2">
      <c r="A92" s="18"/>
      <c r="B92" s="86"/>
      <c r="C92" s="86"/>
      <c r="D92" s="86"/>
      <c r="E92" s="86"/>
      <c r="F92" s="86"/>
      <c r="G92" s="86"/>
      <c r="H92" s="9"/>
    </row>
    <row r="93" spans="1:11" ht="12.75" x14ac:dyDescent="0.2">
      <c r="B93" s="87"/>
      <c r="C93" s="87"/>
      <c r="E93" s="87"/>
      <c r="F93" s="87"/>
    </row>
    <row r="94" spans="1:11" ht="12.75" x14ac:dyDescent="0.2">
      <c r="B94" s="87"/>
      <c r="C94" s="87">
        <f>C79+C80+C81+C82+C83</f>
        <v>106586810.31127</v>
      </c>
      <c r="I94" s="90"/>
    </row>
    <row r="95" spans="1:11" ht="14.45" customHeight="1" x14ac:dyDescent="0.2">
      <c r="C95" s="2">
        <f>C94/C90*100</f>
        <v>71.485555216135282</v>
      </c>
    </row>
    <row r="96" spans="1:11" ht="12.75" x14ac:dyDescent="0.2"/>
    <row r="97" spans="2:6" ht="12.75" x14ac:dyDescent="0.2"/>
    <row r="98" spans="2:6" ht="12.75" x14ac:dyDescent="0.2"/>
    <row r="99" spans="2:6" ht="12.75" x14ac:dyDescent="0.2">
      <c r="B99" s="88"/>
      <c r="E99" s="87"/>
    </row>
    <row r="100" spans="2:6" ht="24.95" customHeight="1" x14ac:dyDescent="0.2">
      <c r="C100" s="87"/>
      <c r="F100" s="87"/>
    </row>
  </sheetData>
  <mergeCells count="7">
    <mergeCell ref="E3:G3"/>
    <mergeCell ref="E53:G53"/>
    <mergeCell ref="A1:G1"/>
    <mergeCell ref="A53:A54"/>
    <mergeCell ref="A3:A4"/>
    <mergeCell ref="B3:D3"/>
    <mergeCell ref="B53:D53"/>
  </mergeCells>
  <pageMargins left="0.15748031496062992" right="0.15748031496062992" top="0.27559055118110237" bottom="0.19685039370078741" header="0.31496062992125984" footer="0.19685039370078741"/>
  <pageSetup paperSize="9" scale="80" fitToHeight="0" orientation="portrait" r:id="rId1"/>
  <rowBreaks count="1" manualBreakCount="1">
    <brk id="51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01.10.2024  </vt:lpstr>
      <vt:lpstr>'на 01.10.2024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2024-10-16T05:36:16Z</cp:lastPrinted>
  <dcterms:created xsi:type="dcterms:W3CDTF">2017-02-17T04:56:41Z</dcterms:created>
  <dcterms:modified xsi:type="dcterms:W3CDTF">2024-10-16T05:37:38Z</dcterms:modified>
</cp:coreProperties>
</file>