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90"/>
  </bookViews>
  <sheets>
    <sheet name="ГЖИ" sheetId="1" r:id="rId1"/>
    <sheet name="ГКУ ЦОМГОЧС" sheetId="2" r:id="rId2"/>
    <sheet name="ГУДХО" sheetId="3" r:id="rId3"/>
    <sheet name="Мин. строй" sheetId="30" r:id="rId4"/>
    <sheet name="Деп. по ценам и рег. тарифов" sheetId="4" r:id="rId5"/>
    <sheet name="Деп. ПБ и ГЗ" sheetId="5" r:id="rId6"/>
    <sheet name="Инсп. гос. стр. надзора" sheetId="6" r:id="rId7"/>
    <sheet name="Инсп. гос. охран. культур" sheetId="34" r:id="rId8"/>
    <sheet name="Ком. по делам архивов" sheetId="7" r:id="rId9"/>
    <sheet name="Ком. внутр. гос. фин. контр." sheetId="8" r:id="rId10"/>
    <sheet name="Мин. архитектуры" sheetId="33" r:id="rId11"/>
    <sheet name="ГКУ Центр размещ рекл и НТО" sheetId="37" r:id="rId12"/>
    <sheet name="Мин. здравоохранения" sheetId="9" r:id="rId13"/>
    <sheet name="Мин. культуры " sheetId="10" r:id="rId14"/>
    <sheet name="Мин. образования" sheetId="12" r:id="rId15"/>
    <sheet name="Мин прир. рес., эк. и имущ. отн" sheetId="13" r:id="rId16"/>
    <sheet name="Мин. регион" sheetId="32" r:id="rId17"/>
    <sheet name="Мин с-х, пищ. и перераб. про-ти" sheetId="14" r:id="rId18"/>
    <sheet name="Мин. соц. развития" sheetId="15" r:id="rId19"/>
    <sheet name="ГКУ Центр социальной поддержки " sheetId="38" r:id="rId20"/>
    <sheet name="Мин труда и занятости" sheetId="16" r:id="rId21"/>
    <sheet name="Мин физ. культ., спорта и тур." sheetId="17" r:id="rId22"/>
    <sheet name="Мин. эк.разв., пр. пол. и торг." sheetId="19" r:id="rId23"/>
    <sheet name="Счетная палата" sheetId="20" r:id="rId24"/>
    <sheet name="Ком. по обесп. деят. мир. суд." sheetId="21" r:id="rId25"/>
    <sheet name="ГКУ Центр обеспеч. мир. суд." sheetId="36" r:id="rId26"/>
    <sheet name="Апп. уполн. по правам человека" sheetId="22" r:id="rId27"/>
    <sheet name="Деп. молодеж. полит." sheetId="23" r:id="rId28"/>
    <sheet name="Мин. цифрового развития" sheetId="24" r:id="rId29"/>
    <sheet name="Мин. пром. и энергетики" sheetId="29" r:id="rId30"/>
    <sheet name="Изб. комиссия" sheetId="25" r:id="rId31"/>
    <sheet name="ГКУ АХУ" sheetId="26" r:id="rId32"/>
    <sheet name="ГКУ Автобаза" sheetId="27" r:id="rId33"/>
    <sheet name="Аппарат Губернатора" sheetId="28" r:id="rId34"/>
  </sheets>
  <calcPr calcId="152511"/>
</workbook>
</file>

<file path=xl/calcChain.xml><?xml version="1.0" encoding="utf-8"?>
<calcChain xmlns="http://schemas.openxmlformats.org/spreadsheetml/2006/main">
  <c r="J6" i="28" l="1"/>
  <c r="K6" i="28"/>
  <c r="L6" i="28"/>
  <c r="I6" i="28"/>
  <c r="J5" i="27"/>
  <c r="K5" i="27"/>
  <c r="L5" i="27"/>
  <c r="I5" i="27"/>
  <c r="J6" i="26"/>
  <c r="K6" i="26"/>
  <c r="L6" i="26"/>
  <c r="I6" i="26"/>
  <c r="J5" i="21"/>
  <c r="K5" i="21"/>
  <c r="L5" i="21"/>
  <c r="I5" i="21"/>
  <c r="J5" i="19"/>
  <c r="K5" i="19"/>
  <c r="L5" i="19"/>
  <c r="I5" i="19"/>
  <c r="J7" i="16"/>
  <c r="K7" i="16"/>
  <c r="L7" i="16"/>
  <c r="I7" i="16"/>
  <c r="J5" i="38"/>
  <c r="K5" i="38"/>
  <c r="L5" i="38"/>
  <c r="I5" i="38"/>
  <c r="J6" i="14"/>
  <c r="K6" i="14"/>
  <c r="L6" i="14"/>
  <c r="I6" i="14"/>
  <c r="J10" i="13"/>
  <c r="K10" i="13"/>
  <c r="L10" i="13"/>
  <c r="I10" i="13"/>
  <c r="J8" i="12"/>
  <c r="K8" i="12"/>
  <c r="L8" i="12"/>
  <c r="I8" i="12"/>
  <c r="J6" i="33"/>
  <c r="K6" i="33"/>
  <c r="L6" i="33"/>
  <c r="I6" i="33"/>
  <c r="J5" i="3"/>
  <c r="K5" i="3"/>
  <c r="L5" i="3"/>
  <c r="I5" i="3"/>
  <c r="I4" i="1" l="1"/>
  <c r="J4" i="15" l="1"/>
  <c r="K4" i="15"/>
  <c r="L4" i="15"/>
  <c r="I4" i="15"/>
  <c r="J4" i="30" l="1"/>
  <c r="K4" i="30"/>
  <c r="L4" i="30"/>
  <c r="I4" i="30"/>
  <c r="I4" i="36" l="1"/>
  <c r="J4" i="32" l="1"/>
  <c r="K4" i="32"/>
  <c r="L4" i="32"/>
  <c r="I4" i="32"/>
  <c r="L4" i="37" l="1"/>
  <c r="K4" i="37"/>
  <c r="J4" i="37"/>
  <c r="I4" i="37"/>
  <c r="J4" i="2" l="1"/>
  <c r="K4" i="2"/>
  <c r="L4" i="2"/>
  <c r="I4" i="2"/>
  <c r="J4" i="1"/>
  <c r="K4" i="1"/>
  <c r="L4" i="1"/>
  <c r="L4" i="36" l="1"/>
  <c r="K4" i="36"/>
  <c r="J4" i="36"/>
  <c r="I4" i="29" l="1"/>
  <c r="J4" i="24"/>
  <c r="K4" i="24"/>
  <c r="L4" i="24"/>
  <c r="I4" i="24"/>
  <c r="J4" i="20"/>
  <c r="K4" i="20"/>
  <c r="L4" i="20"/>
  <c r="I4" i="20"/>
  <c r="J4" i="17"/>
  <c r="K4" i="17"/>
  <c r="L4" i="17"/>
  <c r="I4" i="17"/>
  <c r="J4" i="9"/>
  <c r="K4" i="9"/>
  <c r="L4" i="9"/>
  <c r="I4" i="9"/>
  <c r="J4" i="6"/>
  <c r="K4" i="6"/>
  <c r="L4" i="6"/>
  <c r="I4" i="6"/>
  <c r="J4" i="10" l="1"/>
  <c r="K4" i="10"/>
  <c r="L4" i="10"/>
  <c r="I4" i="10"/>
  <c r="L4" i="34" l="1"/>
  <c r="K4" i="34"/>
  <c r="J4" i="34"/>
  <c r="I4" i="34"/>
  <c r="J4" i="29" l="1"/>
  <c r="K4" i="29"/>
  <c r="L4" i="29"/>
  <c r="I4" i="4" l="1"/>
  <c r="J4" i="4" l="1"/>
  <c r="K4" i="4"/>
  <c r="L4" i="4"/>
  <c r="I4" i="8" l="1"/>
  <c r="I4" i="7"/>
  <c r="I4" i="5"/>
  <c r="J4" i="8" l="1"/>
  <c r="K4" i="8"/>
  <c r="L4" i="8"/>
  <c r="J4" i="5" l="1"/>
  <c r="K4" i="5"/>
  <c r="L4" i="5"/>
  <c r="J4" i="7" l="1"/>
  <c r="K4" i="7"/>
  <c r="L4" i="7"/>
  <c r="J4" i="25"/>
  <c r="K4" i="25"/>
  <c r="L4" i="25"/>
  <c r="I4" i="25"/>
</calcChain>
</file>

<file path=xl/sharedStrings.xml><?xml version="1.0" encoding="utf-8"?>
<sst xmlns="http://schemas.openxmlformats.org/spreadsheetml/2006/main" count="1111" uniqueCount="156">
  <si>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</si>
  <si>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</si>
  <si>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</si>
  <si>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</si>
  <si>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</si>
  <si>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</si>
  <si>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Наименование участника</t>
  </si>
  <si>
    <t>КБК</t>
  </si>
  <si>
    <t>Оренбургская область</t>
  </si>
  <si>
    <t>200909</t>
  </si>
  <si>
    <t>5610040758</t>
  </si>
  <si>
    <t>561001001</t>
  </si>
  <si>
    <t>108</t>
  </si>
  <si>
    <t>Активен</t>
  </si>
  <si>
    <t>116</t>
  </si>
  <si>
    <t>Итого</t>
  </si>
  <si>
    <t>002459</t>
  </si>
  <si>
    <t>5610070022</t>
  </si>
  <si>
    <t>111</t>
  </si>
  <si>
    <t>113</t>
  </si>
  <si>
    <t>30167d</t>
  </si>
  <si>
    <t>361f43</t>
  </si>
  <si>
    <t>561201001</t>
  </si>
  <si>
    <t>ДЕПАРТАМЕНТ ПОЖАРНОЙ БЕЗОПАСНОСТИ И ГРАЖДАНСКОЙ ЗАЩИТЫ ОРЕНБУРГСКОЙ ОБЛАСТИ</t>
  </si>
  <si>
    <t>30160c</t>
  </si>
  <si>
    <t>30127a</t>
  </si>
  <si>
    <t>3960b3</t>
  </si>
  <si>
    <t>5610158245</t>
  </si>
  <si>
    <t>00266c</t>
  </si>
  <si>
    <t>3015b9</t>
  </si>
  <si>
    <t>112</t>
  </si>
  <si>
    <t>20174f</t>
  </si>
  <si>
    <t>5612044959</t>
  </si>
  <si>
    <t>2018e8</t>
  </si>
  <si>
    <t>5610128378</t>
  </si>
  <si>
    <t>114</t>
  </si>
  <si>
    <t>0026a0</t>
  </si>
  <si>
    <t>5610128441</t>
  </si>
  <si>
    <t>3015bb</t>
  </si>
  <si>
    <t>3011be</t>
  </si>
  <si>
    <t>365330</t>
  </si>
  <si>
    <t>2018f0</t>
  </si>
  <si>
    <t>5610128360</t>
  </si>
  <si>
    <t>3eb5ae</t>
  </si>
  <si>
    <t>ГОСУДАРСТВЕННАЯ ЖИЛИЩНАЯ ИНСПЕКЦИЯ ПО ОРЕНБУРГСКОЙ ОБЛАСТИ</t>
  </si>
  <si>
    <t>ГОСУДАРСТВЕННОЕ УЧРЕЖДЕНИЕ "ГЛАВНОЕ УПРАВЛЕНИЕ ДОРОЖНОГО ХОЗЯЙСТВА ОРЕНБУРГСКОЙ ОБЛАСТИ"</t>
  </si>
  <si>
    <t>ДЕПАРТАМЕНТ ОРЕНБУРГСКОЙ ОБЛАСТИ ПО ЦЕНАМ И РЕГУЛИРОВАНИЮ ТАРИФОВ</t>
  </si>
  <si>
    <t>ИНСПЕКЦИЯ ГОСУДАРСТВЕННОГО СТРОИТЕЛЬНОГО НАДЗОРА ОРЕНБУРГСКОЙ ОБЛАСТИ</t>
  </si>
  <si>
    <t>КОМИТЕТ ПО ДЕЛАМ АРХИВОВ ОРЕНБУРГСКОЙ ОБЛАСТИ</t>
  </si>
  <si>
    <t>МИНИСТЕРСТВО ЗДРАВООХРАНЕНИЯ ОРЕНБУРГСКОЙ ОБЛАСТИ</t>
  </si>
  <si>
    <t>МИНИСТЕРСТВО ОБРАЗОВАНИЯ ОРЕНБУРГСКОЙ ОБЛАСТИ</t>
  </si>
  <si>
    <t>МИНИСТЕРСТВО ПРИРОДНЫХ РЕСУРСОВ, ЭКОЛОГИИ И ИМУЩЕСТВЕННЫХ ОТНОШЕНИЙ ОРЕНБУРГСКОЙ ОБЛАСТИ</t>
  </si>
  <si>
    <t>МИНИСТЕРСТВО ТРУДА И ЗАНЯТОСТИ НАСЕЛЕНИЯ ОРЕНБУРГСКОЙ ОБЛАСТИ</t>
  </si>
  <si>
    <t>СЧЕТНАЯ ПАЛАТА ОРЕНБУРГСКОЙ ОБЛАСТИ</t>
  </si>
  <si>
    <t>34fc0c</t>
  </si>
  <si>
    <t>5610085540</t>
  </si>
  <si>
    <t>КОМИТЕТ ПО ОБЕСПЕЧЕНИЮ ДЕЯТЕЛЬНОСТИ МИРОВЫХ СУДЕЙ ОРЕНБУРГСКОЙ ОБЛАСТИ</t>
  </si>
  <si>
    <t>-</t>
  </si>
  <si>
    <t>3ed41b</t>
  </si>
  <si>
    <t>АППАРАТ УПОЛНОМОЧЕННОГО ПО ПРАВАМ ЧЕЛОВЕКА В ОРЕНБУРГСКОЙ ОБЛАСТИ</t>
  </si>
  <si>
    <t>3ed469</t>
  </si>
  <si>
    <t>ДЕПАРТАМЕНТ МОЛОДЕЖНОЙ ПОЛИТИКИ ОРЕНБУРГСКОЙ ОБЛАСТИ</t>
  </si>
  <si>
    <t>3ed47e</t>
  </si>
  <si>
    <t>3ed48c</t>
  </si>
  <si>
    <t>ИЗБИРАТЕЛЬНАЯ КОМИССИЯ ОРЕНБУРГСКОЙ ОБЛАСТИ</t>
  </si>
  <si>
    <t>3ed517</t>
  </si>
  <si>
    <t>5610090928</t>
  </si>
  <si>
    <t>ГОСУДАРСТВЕННОЕ КАЗЕННОЕ УЧРЕЖДЕНИЕ "АДМИНИСТРАТИВНО-ХОЗЯЙСТВЕННОЕ УПРАВЛЕНИЕ АППАРАТА ГУБЕРНАТОРА И ПРАВИТЕЛЬСТВА ОРЕНБУРГСКОЙ ОБЛАСТИ"</t>
  </si>
  <si>
    <t>3ed518</t>
  </si>
  <si>
    <t>ГОСУДАРСТВЕННОЕ КАЗЕННОЕ УЧРЕЖДЕНИЕ "АВТОБАЗА АППАРАТА ГУБЕРНАТОРА И ПРАВИТЕЛЬСТВА ОРЕНБУРГСКОЙ ОБЛАСТИ"</t>
  </si>
  <si>
    <t>Итого:</t>
  </si>
  <si>
    <t>МИНИСТЕРСТВО КУЛЬТУРЫ ОРЕНБУРГСКОЙ ОБЛАСТИ</t>
  </si>
  <si>
    <t>МИНИСТЕРСТВО СЕЛЬСКОГО ХОЗЯЙСТВА, ТОРГОВЛИ, ПИЩЕВОЙ И ПЕРЕРАБАТЫВАЮЩЕЙ ПРОМЫШЛЕННОСТИ ОРЕНБУРГСКОЙ ОБЛАСТИ</t>
  </si>
  <si>
    <t>МИНИСТЕРСТВО ФИЗИЧЕСКОЙ КУЛЬТУРЫ И СПОРТА ОРЕНБУРГСКОЙ ОБЛАСТИ</t>
  </si>
  <si>
    <t>МИНИСТЕРСТВО ЭКОНОМИЧЕСКОГО РАЗВИТИЯ, ИНВЕСТИЦИЙ, ТУРИЗМА И ВНЕШНИХ СВЯЗЕЙ ОРЕНБУРГСКОЙ ОБЛАСТИ</t>
  </si>
  <si>
    <t>МИНИСТЕРСТВО ЦИФРОВОГО РАЗВИТИЯ И СВЯЗИ ОРЕНБУРГСКОЙ ОБЛАСТИ</t>
  </si>
  <si>
    <t>РЕГИОНАЛЬНЫЙ</t>
  </si>
  <si>
    <t>29.12.12</t>
  </si>
  <si>
    <t>24.01.13</t>
  </si>
  <si>
    <t>28.12.12</t>
  </si>
  <si>
    <t>13.06.13</t>
  </si>
  <si>
    <t>26.06.14</t>
  </si>
  <si>
    <t>28.11.12</t>
  </si>
  <si>
    <t>16.01.13</t>
  </si>
  <si>
    <t>26.04.17</t>
  </si>
  <si>
    <t>23.01.13</t>
  </si>
  <si>
    <t>5612080763</t>
  </si>
  <si>
    <t>16.01.14</t>
  </si>
  <si>
    <t>12.01.16</t>
  </si>
  <si>
    <t>14.05.13</t>
  </si>
  <si>
    <t>26.11.18</t>
  </si>
  <si>
    <t>06.12.18</t>
  </si>
  <si>
    <t>18.12.18</t>
  </si>
  <si>
    <t>18.02.19</t>
  </si>
  <si>
    <t>5612032858</t>
  </si>
  <si>
    <t>21.12.18</t>
  </si>
  <si>
    <t>МИНИСТЕРСТВО ПРОМЫШЛЕННОСТИ И ЭНЕРГЕТИКИ ОРЕНБУРГСКОЙ ОБЛАСТИ</t>
  </si>
  <si>
    <t>3edcb3</t>
  </si>
  <si>
    <t>09.10.20</t>
  </si>
  <si>
    <t>3015ee</t>
  </si>
  <si>
    <t>5610091390</t>
  </si>
  <si>
    <t>МИНИСТЕРСТВО СТРОИТЕЛЬСТВА, ЖИЛИЩНО-КОММУНАЛЬНОГО, ДОРОЖНОГО ХОЗЯЙСТВА И ТРАНСПОРТА ОРЕНБУРГСКОЙ ОБЛАСТИ</t>
  </si>
  <si>
    <t>МИНИСТЕРСТВО СОЦИАЛЬНОГО РАЗВИТИЯ ОРЕНБУРГСКОЙ ОБЛАСТИ</t>
  </si>
  <si>
    <t>3ed8c2</t>
  </si>
  <si>
    <t>03.02.20</t>
  </si>
  <si>
    <t>МИНИСТЕРСТВО РЕГИОНАЛЬНОЙ И ИНФОРМАЦИОННОЙ ПОЛИТИКИ ОРЕНБУРГСКОЙ ОБЛАСТИ</t>
  </si>
  <si>
    <t>3101c8</t>
  </si>
  <si>
    <t>21.02.20</t>
  </si>
  <si>
    <t>АППАРАТ ГУБЕРНАТОРА И ПРАВИТЕЛЬСТВА ОРЕНБУРГСКОЙ ОБЛАСТИ</t>
  </si>
  <si>
    <t>Сумма начислений, руб.</t>
  </si>
  <si>
    <t>Количество начислений</t>
  </si>
  <si>
    <t>Сумма платежей, руб.</t>
  </si>
  <si>
    <t>Количество платежей</t>
  </si>
  <si>
    <t>Статус участника</t>
  </si>
  <si>
    <t>Рейтинг</t>
  </si>
  <si>
    <t>3ed90e</t>
  </si>
  <si>
    <t>5610237666</t>
  </si>
  <si>
    <t>МИНИСТЕРСТВО АРХИТЕКТУРЫ И ПРОСТРАНСТВЕННО-ГРАДОСТРОИТЕЛЬНОГО РАЗВИТИЯ ОРЕНБУРГСКОЙ ОБЛАСТИ</t>
  </si>
  <si>
    <t>5610114400</t>
  </si>
  <si>
    <t>5610091505</t>
  </si>
  <si>
    <t>Кол-во начислений</t>
  </si>
  <si>
    <t>Кол-во платежей</t>
  </si>
  <si>
    <t>Активность</t>
  </si>
  <si>
    <t>Процент</t>
  </si>
  <si>
    <t>3edb62</t>
  </si>
  <si>
    <t>07.07.20</t>
  </si>
  <si>
    <t>ИНСПЕКЦИЯ ГОСУДАРСТВЕННОЙ ОХРАНЫ ОБЪЕКТОВ КУЛЬТУРНОГО НАСЛЕДИЯ ОРЕНБУРГСКОЙ ОБЛАСТИ</t>
  </si>
  <si>
    <t>КОМИТЕТ ВНУТРЕННЕГО ГОСУДАРСТВЕННОГО ФИНАНСОВОГО КОНТРОЛЯ ОРЕНБУРГСКОЙ ОБЛАСТИ</t>
  </si>
  <si>
    <t>5610234048</t>
  </si>
  <si>
    <t>Региональный</t>
  </si>
  <si>
    <t>3eee2b</t>
  </si>
  <si>
    <t>08.12.23</t>
  </si>
  <si>
    <t>ГОСУДАРСТВЕННОЕ КАЗЕННОЕ УЧРЕЖДЕНИЕ "ЦЕНТР ПО МАТЕРИАЛЬНО-ТЕХНИЧЕСКОМУ И ХОЗЯЙСТВЕННОМУ ОБЕСПЕЧЕНИЮ ДЕЯТЕЛЬНОСТИ МИРОВЫХ СУДЕЙ ОРЕНБУРГСКОЙ ОБЛАСТИ"</t>
  </si>
  <si>
    <t>5612074128</t>
  </si>
  <si>
    <t>5610151539</t>
  </si>
  <si>
    <t>3ef097</t>
  </si>
  <si>
    <t>5610247985</t>
  </si>
  <si>
    <t>01.04.24</t>
  </si>
  <si>
    <t>ГОСУДАРСТВЕННОЕ КАЗЕННОЕ УЧРЕЖДЕНИЕ ОРЕНБУРГСКОЙ ОБЛАСТИ "ЦЕНТР РАЗМЕЩЕНИЯ РЕКЛАМЫ И НЕСТАЦИОНАРНЫХ ТОРГОВЫХ ОБЪЕКТОВ"</t>
  </si>
  <si>
    <t>3ef580</t>
  </si>
  <si>
    <t>560901001</t>
  </si>
  <si>
    <t>28.06.24</t>
  </si>
  <si>
    <t>ГОСУДАРСТВЕННОЕ КАЗЕННОЕ УЧРЕЖДЕНИЕ ОРЕНБУРГСКОЙ ОБЛАСТИ "ЦЕНТР СОЦИАЛЬНОЙ ПОДДЕРЖКИ НАСЕЛЕНИЯ"</t>
  </si>
  <si>
    <t>5612074110</t>
  </si>
  <si>
    <t>5609092078</t>
  </si>
  <si>
    <t>5610061589</t>
  </si>
  <si>
    <t>5610112265</t>
  </si>
  <si>
    <t>115</t>
  </si>
  <si>
    <t>5610061050</t>
  </si>
  <si>
    <t>3015f6</t>
  </si>
  <si>
    <t>561101001</t>
  </si>
  <si>
    <t>ГОСУДАРСТВЕННОЕ КАЗЕННОЕ УЧРЕЖДЕНИЕ "ЦЕНТР ПО ОБЕСПЕЧЕНИЮ МЕРОПРИЯТИЙ ГРАЖДАНСКОЙ ОБОРОНЫ И ЧРЕЗВЫЧАЙНЫХ СИТУАЦИЙ"</t>
  </si>
  <si>
    <t>5610214323</t>
  </si>
  <si>
    <t>5610041230</t>
  </si>
  <si>
    <t>На 31.08.2025</t>
  </si>
  <si>
    <t>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</si>
</sst>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FFFFFF"/>
      <name val="Arial"/>
      <family val="2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66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3" fillId="2" borderId="1" xfId="1" applyNumberFormat="1" applyFont="1" applyFill="1" applyBorder="1" applyAlignment="1" applyProtection="1">
      <alignment horizontal="center" vertical="center" wrapText="1"/>
    </xf>
    <xf numFmtId="3" fontId="3" fillId="2" borderId="1" xfId="1" applyNumberFormat="1" applyFont="1" applyFill="1" applyBorder="1" applyAlignment="1" applyProtection="1">
      <alignment horizontal="center" vertical="center" wrapText="1"/>
    </xf>
    <xf numFmtId="4" fontId="3" fillId="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NumberFormat="1" applyFont="1" applyBorder="1"/>
    <xf numFmtId="0" fontId="0" fillId="3" borderId="1" xfId="0" applyFill="1" applyBorder="1"/>
    <xf numFmtId="4" fontId="0" fillId="3" borderId="1" xfId="0" applyNumberFormat="1" applyFill="1" applyBorder="1"/>
    <xf numFmtId="3" fontId="0" fillId="3" borderId="1" xfId="0" applyNumberFormat="1" applyFill="1" applyBorder="1"/>
    <xf numFmtId="0" fontId="6" fillId="0" borderId="1" xfId="5" applyNumberFormat="1" applyBorder="1"/>
    <xf numFmtId="2" fontId="6" fillId="0" borderId="1" xfId="5" applyNumberFormat="1" applyBorder="1"/>
    <xf numFmtId="10" fontId="6" fillId="0" borderId="1" xfId="5" applyNumberFormat="1" applyBorder="1"/>
    <xf numFmtId="2" fontId="0" fillId="3" borderId="1" xfId="0" applyNumberFormat="1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3" fontId="0" fillId="3" borderId="1" xfId="4" applyNumberFormat="1" applyFont="1" applyFill="1" applyBorder="1" applyAlignment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6" fillId="0" borderId="1" xfId="5" applyNumberFormat="1" applyFill="1" applyBorder="1"/>
    <xf numFmtId="2" fontId="6" fillId="0" borderId="1" xfId="5" applyNumberFormat="1" applyFill="1" applyBorder="1"/>
    <xf numFmtId="10" fontId="6" fillId="0" borderId="1" xfId="5" applyNumberFormat="1" applyFill="1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5" applyNumberFormat="1" applyBorder="1" applyAlignment="1">
      <alignment horizontal="center"/>
    </xf>
    <xf numFmtId="2" fontId="6" fillId="0" borderId="1" xfId="5" applyNumberFormat="1" applyBorder="1" applyAlignment="1">
      <alignment horizontal="center"/>
    </xf>
    <xf numFmtId="10" fontId="6" fillId="0" borderId="1" xfId="5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6" fillId="0" borderId="1" xfId="5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0" fontId="5" fillId="0" borderId="1" xfId="2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1" fontId="0" fillId="0" borderId="1" xfId="0" applyNumberFormat="1" applyBorder="1"/>
    <xf numFmtId="10" fontId="0" fillId="0" borderId="1" xfId="2" applyNumberFormat="1" applyFont="1" applyBorder="1"/>
    <xf numFmtId="14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3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0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10" fontId="0" fillId="0" borderId="1" xfId="0" applyNumberFormat="1" applyFill="1" applyBorder="1" applyAlignment="1" applyProtection="1"/>
    <xf numFmtId="0" fontId="0" fillId="0" borderId="1" xfId="0" applyBorder="1" applyAlignment="1">
      <alignment horizontal="center" vertical="center"/>
    </xf>
    <xf numFmtId="10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left"/>
    </xf>
    <xf numFmtId="10" fontId="0" fillId="0" borderId="1" xfId="2" applyNumberFormat="1" applyFont="1" applyBorder="1" applyAlignment="1">
      <alignment horizontal="center"/>
    </xf>
    <xf numFmtId="0" fontId="0" fillId="0" borderId="3" xfId="0" applyBorder="1"/>
    <xf numFmtId="4" fontId="0" fillId="0" borderId="0" xfId="0" applyNumberFormat="1"/>
  </cellXfs>
  <cellStyles count="6">
    <cellStyle name="Обычный" xfId="0" builtinId="0"/>
    <cellStyle name="Обычный 2" xfId="1"/>
    <cellStyle name="Обычный 3" xfId="5"/>
    <cellStyle name="Процентный" xfId="2" builtinId="5"/>
    <cellStyle name="Финансовый" xfId="4" builtinId="3"/>
    <cellStyle name="Финансовый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="80" zoomScaleNormal="80" workbookViewId="0">
      <selection activeCell="A34" sqref="A34"/>
    </sheetView>
  </sheetViews>
  <sheetFormatPr defaultColWidth="9.140625" defaultRowHeight="15" x14ac:dyDescent="0.25"/>
  <cols>
    <col min="1" max="1" width="21.7109375" style="29" bestFit="1" customWidth="1"/>
    <col min="2" max="2" width="9.140625" style="29"/>
    <col min="3" max="3" width="16.140625" style="29" customWidth="1"/>
    <col min="4" max="4" width="15" style="29" customWidth="1"/>
    <col min="5" max="5" width="13.140625" style="40" customWidth="1"/>
    <col min="6" max="6" width="10.140625" style="29" customWidth="1"/>
    <col min="7" max="7" width="71.42578125" style="29" bestFit="1" customWidth="1"/>
    <col min="8" max="8" width="9.140625" style="29"/>
    <col min="9" max="9" width="24.42578125" style="29" customWidth="1"/>
    <col min="10" max="10" width="9.140625" style="29"/>
    <col min="11" max="11" width="16.5703125" style="29" customWidth="1"/>
    <col min="12" max="13" width="9.140625" style="29"/>
    <col min="14" max="14" width="10.7109375" style="29" customWidth="1"/>
    <col min="15" max="16384" width="9.140625" style="29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61" t="s">
        <v>8</v>
      </c>
      <c r="B2" s="61" t="s">
        <v>9</v>
      </c>
      <c r="C2" s="61" t="s">
        <v>10</v>
      </c>
      <c r="D2" s="61" t="s">
        <v>11</v>
      </c>
      <c r="E2" s="61" t="s">
        <v>129</v>
      </c>
      <c r="F2" s="61" t="s">
        <v>77</v>
      </c>
      <c r="G2" s="61" t="s">
        <v>44</v>
      </c>
      <c r="H2" s="61" t="s">
        <v>14</v>
      </c>
      <c r="I2" s="61">
        <v>4461600</v>
      </c>
      <c r="J2" s="61">
        <v>168</v>
      </c>
      <c r="K2" s="61">
        <v>1550731.3800000001</v>
      </c>
      <c r="L2" s="61">
        <v>85</v>
      </c>
      <c r="M2" s="61" t="s">
        <v>13</v>
      </c>
      <c r="N2" s="61">
        <v>100</v>
      </c>
    </row>
    <row r="3" spans="1:14" x14ac:dyDescent="0.25">
      <c r="A3" s="30"/>
      <c r="B3" s="30"/>
      <c r="C3" s="30"/>
      <c r="D3" s="30"/>
      <c r="E3" s="37"/>
      <c r="F3" s="30"/>
      <c r="G3" s="30"/>
      <c r="H3" s="30"/>
      <c r="I3" s="31"/>
      <c r="J3" s="30"/>
      <c r="K3" s="31"/>
      <c r="L3" s="30"/>
      <c r="M3" s="30"/>
      <c r="N3" s="32"/>
    </row>
    <row r="4" spans="1:14" x14ac:dyDescent="0.25">
      <c r="A4" s="33" t="s">
        <v>15</v>
      </c>
      <c r="B4" s="33"/>
      <c r="C4" s="33"/>
      <c r="D4" s="33"/>
      <c r="E4" s="38"/>
      <c r="F4" s="33"/>
      <c r="G4" s="33"/>
      <c r="H4" s="33"/>
      <c r="I4" s="34">
        <f>SUM(I2:I2)</f>
        <v>4461600</v>
      </c>
      <c r="J4" s="34">
        <f t="shared" ref="J4:L4" si="0">SUM(J2:J2)</f>
        <v>168</v>
      </c>
      <c r="K4" s="34">
        <f t="shared" si="0"/>
        <v>1550731.3800000001</v>
      </c>
      <c r="L4" s="34">
        <f t="shared" si="0"/>
        <v>85</v>
      </c>
      <c r="M4" s="33"/>
      <c r="N4" s="3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80" zoomScaleNormal="80" workbookViewId="0">
      <selection activeCell="D22" sqref="D22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19.5703125" customWidth="1"/>
    <col min="5" max="5" width="9.140625" customWidth="1"/>
    <col min="6" max="6" width="12.7109375" customWidth="1"/>
    <col min="7" max="7" width="72.7109375" customWidth="1"/>
    <col min="9" max="9" width="15.7109375" customWidth="1"/>
    <col min="10" max="10" width="9.85546875" customWidth="1"/>
    <col min="11" max="11" width="14.85546875" customWidth="1"/>
    <col min="14" max="14" width="12.140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26</v>
      </c>
      <c r="C2" s="54" t="s">
        <v>27</v>
      </c>
      <c r="D2" s="54" t="s">
        <v>11</v>
      </c>
      <c r="E2" s="54" t="s">
        <v>129</v>
      </c>
      <c r="F2" s="54" t="s">
        <v>81</v>
      </c>
      <c r="G2" s="54" t="s">
        <v>127</v>
      </c>
      <c r="H2" s="54" t="s">
        <v>14</v>
      </c>
      <c r="I2" s="54">
        <v>497590</v>
      </c>
      <c r="J2" s="54">
        <v>43</v>
      </c>
      <c r="K2" s="54">
        <v>396379</v>
      </c>
      <c r="L2" s="54">
        <v>38</v>
      </c>
      <c r="M2" s="54" t="s">
        <v>13</v>
      </c>
      <c r="N2" s="54">
        <v>100</v>
      </c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7"/>
      <c r="J3" s="16"/>
      <c r="K3" s="17"/>
      <c r="L3" s="16"/>
      <c r="M3" s="16"/>
      <c r="N3" s="18"/>
    </row>
    <row r="4" spans="1:14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1">
        <f>SUM(I2:I2)</f>
        <v>497590</v>
      </c>
      <c r="J4" s="21">
        <f>SUM(J2:J2)</f>
        <v>43</v>
      </c>
      <c r="K4" s="21">
        <f>SUM(K2:K2)</f>
        <v>396379</v>
      </c>
      <c r="L4" s="21">
        <f>SUM(L2:L2)</f>
        <v>38</v>
      </c>
      <c r="M4" s="21"/>
      <c r="N4" s="20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I6" sqref="I6:L6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19.5703125" customWidth="1"/>
    <col min="5" max="5" width="9.140625" customWidth="1"/>
    <col min="6" max="6" width="12.7109375" customWidth="1"/>
    <col min="7" max="7" width="72.7109375" customWidth="1"/>
    <col min="9" max="9" width="15.7109375" customWidth="1"/>
    <col min="10" max="10" width="9.85546875" customWidth="1"/>
    <col min="11" max="11" width="14.85546875" customWidth="1"/>
    <col min="14" max="14" width="12.140625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1" t="s">
        <v>6</v>
      </c>
      <c r="H1" s="1" t="s">
        <v>7</v>
      </c>
      <c r="I1" s="51" t="s">
        <v>109</v>
      </c>
      <c r="J1" s="52" t="s">
        <v>120</v>
      </c>
      <c r="K1" s="51" t="s">
        <v>111</v>
      </c>
      <c r="L1" s="1" t="s">
        <v>121</v>
      </c>
      <c r="M1" s="1" t="s">
        <v>122</v>
      </c>
      <c r="N1" s="53" t="s">
        <v>123</v>
      </c>
    </row>
    <row r="2" spans="1:14" x14ac:dyDescent="0.25">
      <c r="A2" s="55" t="s">
        <v>8</v>
      </c>
      <c r="B2" s="55" t="s">
        <v>115</v>
      </c>
      <c r="C2" s="55" t="s">
        <v>116</v>
      </c>
      <c r="D2" s="55" t="s">
        <v>11</v>
      </c>
      <c r="E2" s="55" t="s">
        <v>129</v>
      </c>
      <c r="F2" s="55" t="s">
        <v>107</v>
      </c>
      <c r="G2" s="55" t="s">
        <v>117</v>
      </c>
      <c r="H2" s="55" t="s">
        <v>18</v>
      </c>
      <c r="I2" s="55">
        <v>92626786.539999992</v>
      </c>
      <c r="J2" s="55">
        <v>3</v>
      </c>
      <c r="K2" s="55">
        <v>92626786.539999992</v>
      </c>
      <c r="L2" s="55">
        <v>3</v>
      </c>
      <c r="M2" s="55" t="s">
        <v>13</v>
      </c>
      <c r="N2" s="55">
        <v>100</v>
      </c>
    </row>
    <row r="3" spans="1:14" x14ac:dyDescent="0.25">
      <c r="A3" s="4" t="s">
        <v>8</v>
      </c>
      <c r="B3" s="4" t="s">
        <v>115</v>
      </c>
      <c r="C3" s="4" t="s">
        <v>116</v>
      </c>
      <c r="D3" s="4" t="s">
        <v>11</v>
      </c>
      <c r="E3" s="4" t="s">
        <v>129</v>
      </c>
      <c r="F3" s="4" t="s">
        <v>107</v>
      </c>
      <c r="G3" s="4" t="s">
        <v>117</v>
      </c>
      <c r="H3" s="4" t="s">
        <v>19</v>
      </c>
      <c r="I3" s="10">
        <v>234300</v>
      </c>
      <c r="J3" s="48">
        <v>146</v>
      </c>
      <c r="K3" s="10">
        <v>197500</v>
      </c>
      <c r="L3" s="48">
        <v>118</v>
      </c>
      <c r="M3" s="4" t="s">
        <v>13</v>
      </c>
      <c r="N3" s="55">
        <v>100</v>
      </c>
    </row>
    <row r="4" spans="1:14" x14ac:dyDescent="0.25">
      <c r="A4" s="4" t="s">
        <v>8</v>
      </c>
      <c r="B4" s="4" t="s">
        <v>115</v>
      </c>
      <c r="C4" s="4" t="s">
        <v>116</v>
      </c>
      <c r="D4" s="4" t="s">
        <v>11</v>
      </c>
      <c r="E4" s="4" t="s">
        <v>129</v>
      </c>
      <c r="F4" s="4" t="s">
        <v>107</v>
      </c>
      <c r="G4" s="4" t="s">
        <v>117</v>
      </c>
      <c r="H4" s="4" t="s">
        <v>14</v>
      </c>
      <c r="I4" s="10">
        <v>980675.83</v>
      </c>
      <c r="J4" s="48">
        <v>5</v>
      </c>
      <c r="K4" s="10">
        <v>980675.83</v>
      </c>
      <c r="L4" s="48">
        <v>5</v>
      </c>
      <c r="M4" s="4" t="s">
        <v>13</v>
      </c>
      <c r="N4" s="55">
        <v>100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10"/>
      <c r="J5" s="48"/>
      <c r="K5" s="10"/>
      <c r="L5" s="48"/>
      <c r="M5" s="4"/>
      <c r="N5" s="55"/>
    </row>
    <row r="6" spans="1:14" x14ac:dyDescent="0.25">
      <c r="A6" s="20" t="s">
        <v>15</v>
      </c>
      <c r="B6" s="20"/>
      <c r="C6" s="20"/>
      <c r="D6" s="20"/>
      <c r="E6" s="20"/>
      <c r="F6" s="20"/>
      <c r="G6" s="20"/>
      <c r="H6" s="20"/>
      <c r="I6" s="21">
        <f>SUM(I2:I4)</f>
        <v>93841762.36999999</v>
      </c>
      <c r="J6" s="21">
        <f t="shared" ref="J6:L6" si="0">SUM(J2:J4)</f>
        <v>154</v>
      </c>
      <c r="K6" s="21">
        <f t="shared" si="0"/>
        <v>93804962.36999999</v>
      </c>
      <c r="L6" s="21">
        <f t="shared" si="0"/>
        <v>126</v>
      </c>
      <c r="M6" s="21"/>
      <c r="N6" s="20"/>
    </row>
    <row r="7" spans="1:14" x14ac:dyDescent="0.25">
      <c r="A7" s="41" t="s">
        <v>154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7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C18" sqref="C18"/>
    </sheetView>
  </sheetViews>
  <sheetFormatPr defaultRowHeight="15" x14ac:dyDescent="0.25"/>
  <cols>
    <col min="1" max="1" width="21.7109375" bestFit="1" customWidth="1"/>
    <col min="3" max="3" width="16" customWidth="1"/>
    <col min="6" max="6" width="11.42578125" customWidth="1"/>
    <col min="7" max="7" width="60.85546875" customWidth="1"/>
    <col min="9" max="9" width="14.5703125" customWidth="1"/>
    <col min="11" max="11" width="14.140625" customWidth="1"/>
    <col min="14" max="14" width="12.5703125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1" t="s">
        <v>6</v>
      </c>
      <c r="H1" s="1" t="s">
        <v>7</v>
      </c>
      <c r="I1" s="51" t="s">
        <v>109</v>
      </c>
      <c r="J1" s="52" t="s">
        <v>120</v>
      </c>
      <c r="K1" s="51" t="s">
        <v>111</v>
      </c>
      <c r="L1" s="1" t="s">
        <v>121</v>
      </c>
      <c r="M1" s="1" t="s">
        <v>122</v>
      </c>
      <c r="N1" s="53" t="s">
        <v>123</v>
      </c>
    </row>
    <row r="2" spans="1:14" x14ac:dyDescent="0.25">
      <c r="A2" s="55" t="s">
        <v>8</v>
      </c>
      <c r="B2" s="55" t="s">
        <v>135</v>
      </c>
      <c r="C2" s="55" t="s">
        <v>136</v>
      </c>
      <c r="D2" s="55" t="s">
        <v>11</v>
      </c>
      <c r="E2" s="55" t="s">
        <v>129</v>
      </c>
      <c r="F2" s="55" t="s">
        <v>137</v>
      </c>
      <c r="G2" s="55" t="s">
        <v>138</v>
      </c>
      <c r="H2" s="55" t="s">
        <v>12</v>
      </c>
      <c r="I2" s="55">
        <v>230000</v>
      </c>
      <c r="J2" s="55">
        <v>46</v>
      </c>
      <c r="K2" s="55">
        <v>195000</v>
      </c>
      <c r="L2" s="55">
        <v>39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1">
        <f>SUM(I2:I2)</f>
        <v>230000</v>
      </c>
      <c r="J4" s="21">
        <f>SUM(J2:J2)</f>
        <v>46</v>
      </c>
      <c r="K4" s="21">
        <f>SUM(K2:K2)</f>
        <v>195000</v>
      </c>
      <c r="L4" s="21">
        <f>SUM(L2:L2)</f>
        <v>39</v>
      </c>
      <c r="M4" s="20"/>
      <c r="N4" s="20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E25" sqref="E25"/>
    </sheetView>
  </sheetViews>
  <sheetFormatPr defaultRowHeight="15" x14ac:dyDescent="0.25"/>
  <cols>
    <col min="1" max="1" width="21.7109375" bestFit="1" customWidth="1"/>
    <col min="3" max="3" width="16" customWidth="1"/>
    <col min="6" max="6" width="11.42578125" customWidth="1"/>
    <col min="7" max="7" width="60.85546875" customWidth="1"/>
    <col min="9" max="9" width="14.5703125" customWidth="1"/>
    <col min="11" max="11" width="14.140625" customWidth="1"/>
    <col min="14" max="14" width="12.5703125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0" t="s">
        <v>5</v>
      </c>
      <c r="G1" s="1" t="s">
        <v>6</v>
      </c>
      <c r="H1" s="1" t="s">
        <v>7</v>
      </c>
      <c r="I1" s="51" t="s">
        <v>109</v>
      </c>
      <c r="J1" s="52" t="s">
        <v>120</v>
      </c>
      <c r="K1" s="51" t="s">
        <v>111</v>
      </c>
      <c r="L1" s="1" t="s">
        <v>121</v>
      </c>
      <c r="M1" s="1" t="s">
        <v>122</v>
      </c>
      <c r="N1" s="53" t="s">
        <v>123</v>
      </c>
    </row>
    <row r="2" spans="1:14" x14ac:dyDescent="0.25">
      <c r="A2" s="55" t="s">
        <v>8</v>
      </c>
      <c r="B2" s="55" t="s">
        <v>28</v>
      </c>
      <c r="C2" s="55" t="s">
        <v>133</v>
      </c>
      <c r="D2" s="55" t="s">
        <v>22</v>
      </c>
      <c r="E2" s="55" t="s">
        <v>129</v>
      </c>
      <c r="F2" s="55" t="s">
        <v>82</v>
      </c>
      <c r="G2" s="55" t="s">
        <v>49</v>
      </c>
      <c r="H2" s="55" t="s">
        <v>14</v>
      </c>
      <c r="I2" s="55">
        <v>24574935.350000009</v>
      </c>
      <c r="J2" s="55">
        <v>139</v>
      </c>
      <c r="K2" s="55">
        <v>6272057.1600000001</v>
      </c>
      <c r="L2" s="55">
        <v>72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1">
        <f>SUM(I2:I2)</f>
        <v>24574935.350000009</v>
      </c>
      <c r="J4" s="21">
        <f>SUM(J2:J2)</f>
        <v>139</v>
      </c>
      <c r="K4" s="21">
        <f>SUM(K2:K2)</f>
        <v>6272057.1600000001</v>
      </c>
      <c r="L4" s="21">
        <f>SUM(L2:L2)</f>
        <v>72</v>
      </c>
      <c r="M4" s="20"/>
      <c r="N4" s="20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E19" sqref="E19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12.42578125" customWidth="1"/>
    <col min="6" max="6" width="12" customWidth="1"/>
    <col min="7" max="7" width="60.140625" customWidth="1"/>
    <col min="9" max="9" width="13.42578125" customWidth="1"/>
    <col min="11" max="11" width="12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29</v>
      </c>
      <c r="C2" s="54">
        <v>5610128762</v>
      </c>
      <c r="D2" s="54" t="s">
        <v>11</v>
      </c>
      <c r="E2" s="54" t="s">
        <v>129</v>
      </c>
      <c r="F2" s="54" t="s">
        <v>78</v>
      </c>
      <c r="G2" s="54" t="s">
        <v>71</v>
      </c>
      <c r="H2" s="54"/>
      <c r="I2" s="54"/>
      <c r="J2" s="54"/>
      <c r="K2" s="54"/>
      <c r="L2" s="54"/>
      <c r="M2" s="54"/>
      <c r="N2" s="54"/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SUM(I2:I2)</f>
        <v>0</v>
      </c>
      <c r="J4" s="14">
        <f t="shared" ref="J4:L4" si="0">SUM(J2:J2)</f>
        <v>0</v>
      </c>
      <c r="K4" s="14">
        <f t="shared" si="0"/>
        <v>0</v>
      </c>
      <c r="L4" s="14">
        <f t="shared" si="0"/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60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60" t="s">
        <v>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N16" sqref="N16"/>
    </sheetView>
  </sheetViews>
  <sheetFormatPr defaultRowHeight="15" x14ac:dyDescent="0.25"/>
  <cols>
    <col min="1" max="1" width="22.28515625" bestFit="1" customWidth="1"/>
    <col min="3" max="3" width="20.140625" customWidth="1"/>
    <col min="7" max="7" width="32.28515625" customWidth="1"/>
    <col min="9" max="9" width="11.7109375" customWidth="1"/>
    <col min="11" max="11" width="12.140625" customWidth="1"/>
    <col min="14" max="14" width="11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31</v>
      </c>
      <c r="C2" s="55" t="s">
        <v>32</v>
      </c>
      <c r="D2" s="55" t="s">
        <v>22</v>
      </c>
      <c r="E2" s="55" t="s">
        <v>129</v>
      </c>
      <c r="F2" s="55" t="s">
        <v>82</v>
      </c>
      <c r="G2" s="55" t="s">
        <v>50</v>
      </c>
      <c r="H2" s="55" t="s">
        <v>12</v>
      </c>
      <c r="I2" s="55">
        <v>1635500</v>
      </c>
      <c r="J2" s="55">
        <v>555</v>
      </c>
      <c r="K2" s="55">
        <v>993000</v>
      </c>
      <c r="L2" s="55">
        <v>290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31</v>
      </c>
      <c r="C3" s="55" t="s">
        <v>32</v>
      </c>
      <c r="D3" s="55" t="s">
        <v>22</v>
      </c>
      <c r="E3" s="55" t="s">
        <v>129</v>
      </c>
      <c r="F3" s="55" t="s">
        <v>82</v>
      </c>
      <c r="G3" s="55" t="s">
        <v>50</v>
      </c>
      <c r="H3" s="55" t="s">
        <v>18</v>
      </c>
      <c r="I3" s="55">
        <v>0</v>
      </c>
      <c r="J3" s="55">
        <v>0</v>
      </c>
      <c r="K3" s="55">
        <v>9373.56</v>
      </c>
      <c r="L3" s="55">
        <v>1</v>
      </c>
      <c r="M3" s="55" t="s">
        <v>13</v>
      </c>
      <c r="N3" s="55">
        <v>0</v>
      </c>
    </row>
    <row r="4" spans="1:14" x14ac:dyDescent="0.25">
      <c r="A4" s="45" t="s">
        <v>8</v>
      </c>
      <c r="B4" s="45" t="s">
        <v>31</v>
      </c>
      <c r="C4" s="45" t="s">
        <v>32</v>
      </c>
      <c r="D4" s="45" t="s">
        <v>22</v>
      </c>
      <c r="E4" s="45" t="s">
        <v>129</v>
      </c>
      <c r="F4" s="45" t="s">
        <v>82</v>
      </c>
      <c r="G4" s="45" t="s">
        <v>50</v>
      </c>
      <c r="H4" s="45" t="s">
        <v>19</v>
      </c>
      <c r="I4" s="11">
        <v>138891.02000000002</v>
      </c>
      <c r="J4" s="45">
        <v>7</v>
      </c>
      <c r="K4" s="11">
        <v>287417.28000000003</v>
      </c>
      <c r="L4" s="45">
        <v>35</v>
      </c>
      <c r="M4" s="45" t="s">
        <v>13</v>
      </c>
      <c r="N4" s="55">
        <v>48.32</v>
      </c>
    </row>
    <row r="5" spans="1:14" x14ac:dyDescent="0.25">
      <c r="A5" s="45" t="s">
        <v>8</v>
      </c>
      <c r="B5" s="45" t="s">
        <v>31</v>
      </c>
      <c r="C5" s="45" t="s">
        <v>32</v>
      </c>
      <c r="D5" s="45" t="s">
        <v>22</v>
      </c>
      <c r="E5" s="45" t="s">
        <v>129</v>
      </c>
      <c r="F5" s="45" t="s">
        <v>82</v>
      </c>
      <c r="G5" s="45" t="s">
        <v>50</v>
      </c>
      <c r="H5" s="45" t="s">
        <v>35</v>
      </c>
      <c r="I5" s="11">
        <v>53808</v>
      </c>
      <c r="J5" s="45">
        <v>1</v>
      </c>
      <c r="K5" s="11">
        <v>0</v>
      </c>
      <c r="L5" s="45">
        <v>0</v>
      </c>
      <c r="M5" s="45" t="s">
        <v>13</v>
      </c>
      <c r="N5" s="55">
        <v>100</v>
      </c>
    </row>
    <row r="6" spans="1:14" x14ac:dyDescent="0.25">
      <c r="A6" s="45" t="s">
        <v>8</v>
      </c>
      <c r="B6" s="45" t="s">
        <v>31</v>
      </c>
      <c r="C6" s="45" t="s">
        <v>32</v>
      </c>
      <c r="D6" s="45" t="s">
        <v>22</v>
      </c>
      <c r="E6" s="45" t="s">
        <v>129</v>
      </c>
      <c r="F6" s="45" t="s">
        <v>82</v>
      </c>
      <c r="G6" s="45" t="s">
        <v>50</v>
      </c>
      <c r="H6" s="45" t="s">
        <v>14</v>
      </c>
      <c r="I6" s="11">
        <v>1385160.8399999999</v>
      </c>
      <c r="J6" s="45">
        <v>39</v>
      </c>
      <c r="K6" s="11">
        <v>491041.45999999996</v>
      </c>
      <c r="L6" s="45">
        <v>24</v>
      </c>
      <c r="M6" s="45" t="s">
        <v>13</v>
      </c>
      <c r="N6" s="55">
        <v>100</v>
      </c>
    </row>
    <row r="7" spans="1:14" x14ac:dyDescent="0.25">
      <c r="A7" s="45"/>
      <c r="B7" s="45"/>
      <c r="C7" s="45"/>
      <c r="D7" s="45"/>
      <c r="E7" s="45"/>
      <c r="F7" s="45"/>
      <c r="G7" s="45"/>
      <c r="H7" s="45"/>
      <c r="I7" s="11"/>
      <c r="J7" s="45"/>
      <c r="K7" s="11"/>
      <c r="L7" s="45"/>
      <c r="M7" s="45"/>
      <c r="N7" s="7"/>
    </row>
    <row r="8" spans="1:14" x14ac:dyDescent="0.25">
      <c r="A8" s="13" t="s">
        <v>15</v>
      </c>
      <c r="B8" s="13"/>
      <c r="C8" s="13"/>
      <c r="D8" s="13"/>
      <c r="E8" s="13"/>
      <c r="F8" s="13"/>
      <c r="G8" s="13"/>
      <c r="H8" s="13"/>
      <c r="I8" s="14">
        <f>SUM(I2:I6)</f>
        <v>3213359.86</v>
      </c>
      <c r="J8" s="14">
        <f t="shared" ref="J8:L8" si="0">SUM(J2:J6)</f>
        <v>602</v>
      </c>
      <c r="K8" s="14">
        <f t="shared" si="0"/>
        <v>1780832.3</v>
      </c>
      <c r="L8" s="14">
        <f t="shared" si="0"/>
        <v>350</v>
      </c>
      <c r="M8" s="13"/>
      <c r="N8" s="13"/>
    </row>
    <row r="9" spans="1:14" x14ac:dyDescent="0.25">
      <c r="A9" s="41" t="s">
        <v>154</v>
      </c>
      <c r="B9" s="35"/>
      <c r="C9" s="35"/>
      <c r="D9" s="35"/>
      <c r="E9" s="39"/>
      <c r="F9" s="35"/>
      <c r="G9" s="35"/>
      <c r="H9" s="35"/>
      <c r="I9" s="35"/>
      <c r="J9" s="35"/>
      <c r="K9" s="35"/>
      <c r="L9" s="35"/>
      <c r="M9" s="35"/>
      <c r="N9" s="56">
        <v>1</v>
      </c>
    </row>
    <row r="10" spans="1:14" x14ac:dyDescent="0.25">
      <c r="A10" s="42" t="s">
        <v>155</v>
      </c>
      <c r="B10" s="35"/>
      <c r="C10" s="35"/>
      <c r="D10" s="35"/>
      <c r="E10" s="39"/>
      <c r="F10" s="35"/>
      <c r="G10" s="35"/>
      <c r="H10" s="35"/>
      <c r="I10" s="35"/>
      <c r="J10" s="35"/>
      <c r="K10" s="35"/>
      <c r="L10" s="35"/>
      <c r="M10" s="35"/>
      <c r="N10" s="56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80" zoomScaleNormal="80" workbookViewId="0">
      <selection activeCell="G29" sqref="G29"/>
    </sheetView>
  </sheetViews>
  <sheetFormatPr defaultRowHeight="15" x14ac:dyDescent="0.25"/>
  <cols>
    <col min="1" max="1" width="21.7109375" bestFit="1" customWidth="1"/>
    <col min="3" max="3" width="13.42578125" customWidth="1"/>
    <col min="4" max="4" width="10" bestFit="1" customWidth="1"/>
    <col min="6" max="6" width="11.28515625" customWidth="1"/>
    <col min="7" max="7" width="85.28515625" customWidth="1"/>
    <col min="9" max="9" width="15.28515625" customWidth="1"/>
    <col min="10" max="10" width="10.42578125" customWidth="1"/>
    <col min="11" max="11" width="15.5703125" customWidth="1"/>
    <col min="12" max="12" width="10.7109375" customWidth="1"/>
    <col min="14" max="14" width="9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33</v>
      </c>
      <c r="C2" s="55" t="s">
        <v>34</v>
      </c>
      <c r="D2" s="55" t="s">
        <v>11</v>
      </c>
      <c r="E2" s="55" t="s">
        <v>129</v>
      </c>
      <c r="F2" s="55" t="s">
        <v>83</v>
      </c>
      <c r="G2" s="55" t="s">
        <v>51</v>
      </c>
      <c r="H2" s="55" t="s">
        <v>12</v>
      </c>
      <c r="I2" s="55">
        <v>4870100</v>
      </c>
      <c r="J2" s="55">
        <v>6398</v>
      </c>
      <c r="K2" s="55">
        <v>18061495</v>
      </c>
      <c r="L2" s="55">
        <v>27041</v>
      </c>
      <c r="M2" s="55" t="s">
        <v>13</v>
      </c>
      <c r="N2" s="55">
        <v>26.96</v>
      </c>
    </row>
    <row r="3" spans="1:14" x14ac:dyDescent="0.25">
      <c r="A3" s="55" t="s">
        <v>8</v>
      </c>
      <c r="B3" s="55" t="s">
        <v>33</v>
      </c>
      <c r="C3" s="55" t="s">
        <v>34</v>
      </c>
      <c r="D3" s="55" t="s">
        <v>11</v>
      </c>
      <c r="E3" s="55" t="s">
        <v>129</v>
      </c>
      <c r="F3" s="55" t="s">
        <v>83</v>
      </c>
      <c r="G3" s="55" t="s">
        <v>51</v>
      </c>
      <c r="H3" s="55" t="s">
        <v>18</v>
      </c>
      <c r="I3" s="55">
        <v>20586198.240000043</v>
      </c>
      <c r="J3" s="55">
        <v>845</v>
      </c>
      <c r="K3" s="55">
        <v>18984603.439999964</v>
      </c>
      <c r="L3" s="55">
        <v>1065</v>
      </c>
      <c r="M3" s="55" t="s">
        <v>13</v>
      </c>
      <c r="N3" s="55">
        <v>100</v>
      </c>
    </row>
    <row r="4" spans="1:14" x14ac:dyDescent="0.25">
      <c r="A4" s="55" t="s">
        <v>8</v>
      </c>
      <c r="B4" s="55" t="s">
        <v>33</v>
      </c>
      <c r="C4" s="55" t="s">
        <v>34</v>
      </c>
      <c r="D4" s="55" t="s">
        <v>11</v>
      </c>
      <c r="E4" s="55" t="s">
        <v>129</v>
      </c>
      <c r="F4" s="55" t="s">
        <v>83</v>
      </c>
      <c r="G4" s="55" t="s">
        <v>51</v>
      </c>
      <c r="H4" s="55" t="s">
        <v>30</v>
      </c>
      <c r="I4" s="55">
        <v>19845163.089999977</v>
      </c>
      <c r="J4" s="55">
        <v>311</v>
      </c>
      <c r="K4" s="55">
        <v>69237730.74999997</v>
      </c>
      <c r="L4" s="55">
        <v>614</v>
      </c>
      <c r="M4" s="55" t="s">
        <v>13</v>
      </c>
      <c r="N4" s="55">
        <v>28.66</v>
      </c>
    </row>
    <row r="5" spans="1:14" x14ac:dyDescent="0.25">
      <c r="A5" s="55" t="s">
        <v>8</v>
      </c>
      <c r="B5" s="55" t="s">
        <v>33</v>
      </c>
      <c r="C5" s="55" t="s">
        <v>34</v>
      </c>
      <c r="D5" s="55" t="s">
        <v>11</v>
      </c>
      <c r="E5" s="55" t="s">
        <v>129</v>
      </c>
      <c r="F5" s="55" t="s">
        <v>83</v>
      </c>
      <c r="G5" s="55" t="s">
        <v>51</v>
      </c>
      <c r="H5" s="55" t="s">
        <v>19</v>
      </c>
      <c r="I5" s="55">
        <v>67400</v>
      </c>
      <c r="J5" s="55">
        <v>65</v>
      </c>
      <c r="K5" s="55">
        <v>129050</v>
      </c>
      <c r="L5" s="55">
        <v>637</v>
      </c>
      <c r="M5" s="55" t="s">
        <v>13</v>
      </c>
      <c r="N5" s="55">
        <v>52.23</v>
      </c>
    </row>
    <row r="6" spans="1:14" x14ac:dyDescent="0.25">
      <c r="A6" s="55" t="s">
        <v>8</v>
      </c>
      <c r="B6" s="55" t="s">
        <v>33</v>
      </c>
      <c r="C6" s="55" t="s">
        <v>34</v>
      </c>
      <c r="D6" s="55" t="s">
        <v>11</v>
      </c>
      <c r="E6" s="55" t="s">
        <v>129</v>
      </c>
      <c r="F6" s="55" t="s">
        <v>83</v>
      </c>
      <c r="G6" s="55" t="s">
        <v>51</v>
      </c>
      <c r="H6" s="55" t="s">
        <v>35</v>
      </c>
      <c r="I6" s="55">
        <v>5194508.2699999996</v>
      </c>
      <c r="J6" s="55">
        <v>32</v>
      </c>
      <c r="K6" s="55">
        <v>6441072.0899999999</v>
      </c>
      <c r="L6" s="55">
        <v>28</v>
      </c>
      <c r="M6" s="55" t="s">
        <v>13</v>
      </c>
      <c r="N6" s="55">
        <v>80.650000000000006</v>
      </c>
    </row>
    <row r="7" spans="1:14" x14ac:dyDescent="0.25">
      <c r="A7" s="55" t="s">
        <v>8</v>
      </c>
      <c r="B7" s="55" t="s">
        <v>33</v>
      </c>
      <c r="C7" s="55" t="s">
        <v>34</v>
      </c>
      <c r="D7" s="55" t="s">
        <v>11</v>
      </c>
      <c r="E7" s="55" t="s">
        <v>129</v>
      </c>
      <c r="F7" s="55" t="s">
        <v>83</v>
      </c>
      <c r="G7" s="55" t="s">
        <v>51</v>
      </c>
      <c r="H7" s="55" t="s">
        <v>147</v>
      </c>
      <c r="I7" s="55">
        <v>135361.5</v>
      </c>
      <c r="J7" s="55">
        <v>1</v>
      </c>
      <c r="K7" s="55">
        <v>135361.5</v>
      </c>
      <c r="L7" s="55">
        <v>1</v>
      </c>
      <c r="M7" s="55" t="s">
        <v>13</v>
      </c>
      <c r="N7" s="55">
        <v>100</v>
      </c>
    </row>
    <row r="8" spans="1:14" x14ac:dyDescent="0.25">
      <c r="A8" s="4" t="s">
        <v>8</v>
      </c>
      <c r="B8" s="4" t="s">
        <v>33</v>
      </c>
      <c r="C8" s="4" t="s">
        <v>34</v>
      </c>
      <c r="D8" s="4" t="s">
        <v>11</v>
      </c>
      <c r="E8" s="4" t="s">
        <v>129</v>
      </c>
      <c r="F8" s="4" t="s">
        <v>83</v>
      </c>
      <c r="G8" s="4" t="s">
        <v>51</v>
      </c>
      <c r="H8" s="4" t="s">
        <v>14</v>
      </c>
      <c r="I8" s="5">
        <v>44381833.499999993</v>
      </c>
      <c r="J8" s="6">
        <v>1008</v>
      </c>
      <c r="K8" s="5">
        <v>36331561.149999999</v>
      </c>
      <c r="L8" s="6">
        <v>845</v>
      </c>
      <c r="M8" s="4" t="s">
        <v>13</v>
      </c>
      <c r="N8" s="55">
        <v>100</v>
      </c>
    </row>
    <row r="9" spans="1:14" x14ac:dyDescent="0.25">
      <c r="A9" s="4"/>
      <c r="B9" s="4"/>
      <c r="C9" s="4"/>
      <c r="D9" s="4"/>
      <c r="E9" s="4"/>
      <c r="F9" s="4"/>
      <c r="G9" s="4"/>
      <c r="H9" s="4"/>
      <c r="I9" s="5"/>
      <c r="J9" s="6"/>
      <c r="K9" s="5"/>
      <c r="L9" s="6"/>
      <c r="M9" s="4"/>
      <c r="N9" s="7"/>
    </row>
    <row r="10" spans="1:14" x14ac:dyDescent="0.25">
      <c r="A10" s="13" t="s">
        <v>15</v>
      </c>
      <c r="B10" s="13"/>
      <c r="C10" s="13"/>
      <c r="D10" s="13"/>
      <c r="E10" s="13"/>
      <c r="F10" s="13"/>
      <c r="G10" s="13"/>
      <c r="H10" s="13"/>
      <c r="I10" s="14">
        <f>SUM(I2:I8)</f>
        <v>95080564.600000024</v>
      </c>
      <c r="J10" s="14">
        <f t="shared" ref="J10:L10" si="0">SUM(J2:J8)</f>
        <v>8660</v>
      </c>
      <c r="K10" s="14">
        <f t="shared" si="0"/>
        <v>149320873.92999995</v>
      </c>
      <c r="L10" s="14">
        <f t="shared" si="0"/>
        <v>30231</v>
      </c>
      <c r="M10" s="13"/>
      <c r="N10" s="13"/>
    </row>
    <row r="11" spans="1:14" x14ac:dyDescent="0.25">
      <c r="A11" s="41" t="s">
        <v>154</v>
      </c>
      <c r="B11" s="35"/>
      <c r="C11" s="35"/>
      <c r="D11" s="35"/>
      <c r="E11" s="39"/>
      <c r="F11" s="35"/>
      <c r="G11" s="35"/>
      <c r="H11" s="35"/>
      <c r="I11" s="35"/>
      <c r="J11" s="35"/>
      <c r="K11" s="35"/>
      <c r="L11" s="35"/>
      <c r="M11" s="35"/>
      <c r="N11" s="49">
        <v>0.63949999999999996</v>
      </c>
    </row>
    <row r="12" spans="1:14" x14ac:dyDescent="0.25">
      <c r="A12" s="42" t="s">
        <v>155</v>
      </c>
      <c r="B12" s="35"/>
      <c r="C12" s="35"/>
      <c r="D12" s="35"/>
      <c r="E12" s="39"/>
      <c r="F12" s="35"/>
      <c r="G12" s="35"/>
      <c r="H12" s="35"/>
      <c r="I12" s="35"/>
      <c r="J12" s="35"/>
      <c r="K12" s="35"/>
      <c r="L12" s="35"/>
      <c r="M12" s="35"/>
      <c r="N12" s="49">
        <v>0.63680000000000003</v>
      </c>
    </row>
    <row r="13" spans="1:14" x14ac:dyDescent="0.25">
      <c r="I13" s="62"/>
      <c r="K13" s="6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G25" sqref="G25"/>
    </sheetView>
  </sheetViews>
  <sheetFormatPr defaultRowHeight="15" x14ac:dyDescent="0.25"/>
  <cols>
    <col min="1" max="1" width="13.28515625" customWidth="1"/>
    <col min="3" max="3" width="14" customWidth="1"/>
    <col min="7" max="7" width="88.7109375" customWidth="1"/>
    <col min="9" max="9" width="15.85546875" customWidth="1"/>
    <col min="11" max="11" width="12.28515625" customWidth="1"/>
    <col min="14" max="14" width="10.140625" bestFit="1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103</v>
      </c>
      <c r="C2" s="54">
        <v>5610237190</v>
      </c>
      <c r="D2" s="54" t="s">
        <v>11</v>
      </c>
      <c r="E2" s="54" t="s">
        <v>129</v>
      </c>
      <c r="F2" s="54" t="s">
        <v>104</v>
      </c>
      <c r="G2" s="54" t="s">
        <v>105</v>
      </c>
      <c r="H2" s="54"/>
      <c r="I2" s="54"/>
      <c r="J2" s="54"/>
      <c r="K2" s="54"/>
      <c r="L2" s="54"/>
      <c r="M2" s="54"/>
      <c r="N2" s="54"/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SUM(I2:I2)</f>
        <v>0</v>
      </c>
      <c r="J4" s="14">
        <f t="shared" ref="J4:L4" si="0">SUM(J2:J2)</f>
        <v>0</v>
      </c>
      <c r="K4" s="14">
        <f t="shared" si="0"/>
        <v>0</v>
      </c>
      <c r="L4" s="14">
        <f t="shared" si="0"/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58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58" t="s">
        <v>57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I6" sqref="I6:L6"/>
    </sheetView>
  </sheetViews>
  <sheetFormatPr defaultRowHeight="15" x14ac:dyDescent="0.25"/>
  <cols>
    <col min="1" max="1" width="21.7109375" bestFit="1" customWidth="1"/>
    <col min="3" max="3" width="14.5703125" customWidth="1"/>
    <col min="7" max="7" width="75.42578125" customWidth="1"/>
    <col min="9" max="9" width="16.28515625" customWidth="1"/>
    <col min="10" max="10" width="10.5703125" customWidth="1"/>
    <col min="11" max="11" width="21.7109375" customWidth="1"/>
    <col min="12" max="12" width="10.28515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36</v>
      </c>
      <c r="C2" s="55" t="s">
        <v>37</v>
      </c>
      <c r="D2" s="55" t="s">
        <v>11</v>
      </c>
      <c r="E2" s="55" t="s">
        <v>129</v>
      </c>
      <c r="F2" s="55" t="s">
        <v>79</v>
      </c>
      <c r="G2" s="55" t="s">
        <v>72</v>
      </c>
      <c r="H2" s="55" t="s">
        <v>12</v>
      </c>
      <c r="I2" s="55">
        <v>50761758</v>
      </c>
      <c r="J2" s="55">
        <v>16869</v>
      </c>
      <c r="K2" s="55">
        <v>47837260.619999997</v>
      </c>
      <c r="L2" s="55">
        <v>15505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36</v>
      </c>
      <c r="C3" s="55" t="s">
        <v>37</v>
      </c>
      <c r="D3" s="55" t="s">
        <v>11</v>
      </c>
      <c r="E3" s="55" t="s">
        <v>129</v>
      </c>
      <c r="F3" s="55" t="s">
        <v>79</v>
      </c>
      <c r="G3" s="55" t="s">
        <v>72</v>
      </c>
      <c r="H3" s="55" t="s">
        <v>147</v>
      </c>
      <c r="I3" s="55">
        <v>0</v>
      </c>
      <c r="J3" s="55">
        <v>0</v>
      </c>
      <c r="K3" s="55">
        <v>800</v>
      </c>
      <c r="L3" s="55">
        <v>1</v>
      </c>
      <c r="M3" s="55" t="s">
        <v>13</v>
      </c>
      <c r="N3" s="55">
        <v>0</v>
      </c>
    </row>
    <row r="4" spans="1:14" x14ac:dyDescent="0.25">
      <c r="A4" s="55" t="s">
        <v>8</v>
      </c>
      <c r="B4" s="55" t="s">
        <v>36</v>
      </c>
      <c r="C4" s="55" t="s">
        <v>37</v>
      </c>
      <c r="D4" s="55" t="s">
        <v>11</v>
      </c>
      <c r="E4" s="55" t="s">
        <v>129</v>
      </c>
      <c r="F4" s="55" t="s">
        <v>79</v>
      </c>
      <c r="G4" s="55" t="s">
        <v>72</v>
      </c>
      <c r="H4" s="55" t="s">
        <v>14</v>
      </c>
      <c r="I4" s="55">
        <v>512000</v>
      </c>
      <c r="J4" s="55">
        <v>20</v>
      </c>
      <c r="K4" s="55">
        <v>439132.30999999994</v>
      </c>
      <c r="L4" s="55">
        <v>102</v>
      </c>
      <c r="M4" s="55" t="s">
        <v>13</v>
      </c>
      <c r="N4" s="55">
        <v>100</v>
      </c>
    </row>
    <row r="5" spans="1:14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25">
      <c r="A6" s="13" t="s">
        <v>15</v>
      </c>
      <c r="B6" s="13"/>
      <c r="C6" s="13"/>
      <c r="D6" s="13"/>
      <c r="E6" s="13"/>
      <c r="F6" s="13"/>
      <c r="G6" s="13"/>
      <c r="H6" s="13"/>
      <c r="I6" s="14">
        <f>SUM(I2:I4)</f>
        <v>51273758</v>
      </c>
      <c r="J6" s="14">
        <f t="shared" ref="J6:L6" si="0">SUM(J2:J4)</f>
        <v>16889</v>
      </c>
      <c r="K6" s="14">
        <f t="shared" si="0"/>
        <v>48277192.93</v>
      </c>
      <c r="L6" s="14">
        <f t="shared" si="0"/>
        <v>15608</v>
      </c>
      <c r="M6" s="13"/>
      <c r="N6" s="13"/>
    </row>
    <row r="7" spans="1:14" x14ac:dyDescent="0.25">
      <c r="A7" s="41" t="s">
        <v>154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7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D17" sqref="D17"/>
    </sheetView>
  </sheetViews>
  <sheetFormatPr defaultRowHeight="15" x14ac:dyDescent="0.25"/>
  <cols>
    <col min="1" max="1" width="22.28515625" bestFit="1" customWidth="1"/>
    <col min="3" max="3" width="16.42578125" customWidth="1"/>
    <col min="6" max="6" width="15" customWidth="1"/>
    <col min="7" max="7" width="57.28515625" bestFit="1" customWidth="1"/>
    <col min="9" max="9" width="15.85546875" customWidth="1"/>
    <col min="10" max="10" width="10.85546875" customWidth="1"/>
    <col min="11" max="11" width="16.28515625" customWidth="1"/>
    <col min="12" max="12" width="11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38</v>
      </c>
      <c r="C2" s="59" t="s">
        <v>143</v>
      </c>
      <c r="D2" s="55" t="s">
        <v>22</v>
      </c>
      <c r="E2" s="55" t="s">
        <v>129</v>
      </c>
      <c r="F2" s="55" t="s">
        <v>84</v>
      </c>
      <c r="G2" s="55" t="s">
        <v>102</v>
      </c>
      <c r="H2" s="55" t="s">
        <v>14</v>
      </c>
      <c r="I2" s="55">
        <v>389606.18000000005</v>
      </c>
      <c r="J2" s="55">
        <v>28</v>
      </c>
      <c r="K2" s="55">
        <v>15415.36</v>
      </c>
      <c r="L2" s="55">
        <v>7</v>
      </c>
      <c r="M2" s="55" t="s">
        <v>13</v>
      </c>
      <c r="N2" s="55">
        <v>100</v>
      </c>
    </row>
    <row r="3" spans="1:14" x14ac:dyDescent="0.25">
      <c r="A3" s="4"/>
      <c r="B3" s="45"/>
      <c r="C3" s="4"/>
      <c r="D3" s="4"/>
      <c r="E3" s="4"/>
      <c r="F3" s="4"/>
      <c r="G3" s="4"/>
      <c r="H3" s="4"/>
      <c r="I3" s="10"/>
      <c r="J3" s="9"/>
      <c r="K3" s="10"/>
      <c r="L3" s="9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22">
        <f>SUM(I2:I2)</f>
        <v>389606.18000000005</v>
      </c>
      <c r="J4" s="22">
        <f>SUM(J2:J2)</f>
        <v>28</v>
      </c>
      <c r="K4" s="22">
        <f>SUM(K2:K2)</f>
        <v>15415.36</v>
      </c>
      <c r="L4" s="22">
        <f>SUM(L2:L2)</f>
        <v>7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60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6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C2" sqref="C2"/>
    </sheetView>
  </sheetViews>
  <sheetFormatPr defaultColWidth="9.140625" defaultRowHeight="15" x14ac:dyDescent="0.25"/>
  <cols>
    <col min="1" max="1" width="21.7109375" style="29" bestFit="1" customWidth="1"/>
    <col min="2" max="2" width="9.140625" style="29"/>
    <col min="3" max="3" width="13.140625" style="29" customWidth="1"/>
    <col min="4" max="4" width="10.85546875" style="29" customWidth="1"/>
    <col min="5" max="5" width="9.140625" style="29"/>
    <col min="6" max="6" width="12.140625" style="29" customWidth="1"/>
    <col min="7" max="7" width="80.5703125" style="29" customWidth="1"/>
    <col min="8" max="8" width="9.140625" style="29"/>
    <col min="9" max="9" width="12" style="29" customWidth="1"/>
    <col min="10" max="10" width="9.140625" style="29"/>
    <col min="11" max="11" width="11.5703125" style="29" customWidth="1"/>
    <col min="12" max="13" width="9.140625" style="29"/>
    <col min="14" max="14" width="9.140625" style="29" customWidth="1"/>
    <col min="15" max="16384" width="9.140625" style="29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149</v>
      </c>
      <c r="C2" s="54">
        <v>5610091777</v>
      </c>
      <c r="D2" s="54" t="s">
        <v>150</v>
      </c>
      <c r="E2" s="54" t="s">
        <v>129</v>
      </c>
      <c r="F2" s="54" t="s">
        <v>78</v>
      </c>
      <c r="G2" s="54" t="s">
        <v>151</v>
      </c>
      <c r="H2" s="54" t="s">
        <v>14</v>
      </c>
      <c r="I2" s="54"/>
      <c r="J2" s="54"/>
      <c r="K2" s="54"/>
      <c r="L2" s="54"/>
      <c r="M2" s="54"/>
      <c r="N2" s="54"/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33" t="s">
        <v>70</v>
      </c>
      <c r="B4" s="33"/>
      <c r="C4" s="33"/>
      <c r="D4" s="33"/>
      <c r="E4" s="33"/>
      <c r="F4" s="33"/>
      <c r="G4" s="33"/>
      <c r="H4" s="33"/>
      <c r="I4" s="36">
        <f>SUM(I2:I2)</f>
        <v>0</v>
      </c>
      <c r="J4" s="36">
        <f t="shared" ref="J4:L4" si="0">SUM(J2:J2)</f>
        <v>0</v>
      </c>
      <c r="K4" s="36">
        <f t="shared" si="0"/>
        <v>0</v>
      </c>
      <c r="L4" s="36">
        <f t="shared" si="0"/>
        <v>0</v>
      </c>
      <c r="M4" s="33"/>
      <c r="N4" s="28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 t="s">
        <v>57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90" zoomScaleNormal="90" workbookViewId="0">
      <selection activeCell="J15" sqref="J15"/>
    </sheetView>
  </sheetViews>
  <sheetFormatPr defaultRowHeight="15" x14ac:dyDescent="0.25"/>
  <cols>
    <col min="1" max="1" width="22.28515625" bestFit="1" customWidth="1"/>
    <col min="3" max="3" width="16.42578125" customWidth="1"/>
    <col min="6" max="6" width="15" customWidth="1"/>
    <col min="7" max="7" width="57.28515625" bestFit="1" customWidth="1"/>
    <col min="9" max="9" width="15" customWidth="1"/>
    <col min="10" max="10" width="10.85546875" customWidth="1"/>
    <col min="11" max="11" width="16.28515625" customWidth="1"/>
    <col min="12" max="12" width="11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139</v>
      </c>
      <c r="C2" s="55" t="s">
        <v>144</v>
      </c>
      <c r="D2" s="55" t="s">
        <v>140</v>
      </c>
      <c r="E2" s="55" t="s">
        <v>129</v>
      </c>
      <c r="F2" s="55" t="s">
        <v>141</v>
      </c>
      <c r="G2" s="55" t="s">
        <v>142</v>
      </c>
      <c r="H2" s="55" t="s">
        <v>19</v>
      </c>
      <c r="I2" s="55">
        <v>0</v>
      </c>
      <c r="J2" s="55">
        <v>0</v>
      </c>
      <c r="K2" s="55">
        <v>2415</v>
      </c>
      <c r="L2" s="55">
        <v>1</v>
      </c>
      <c r="M2" s="55" t="s">
        <v>13</v>
      </c>
      <c r="N2" s="55">
        <v>0</v>
      </c>
    </row>
    <row r="3" spans="1:14" x14ac:dyDescent="0.25">
      <c r="A3" s="4" t="s">
        <v>8</v>
      </c>
      <c r="B3" s="45" t="s">
        <v>139</v>
      </c>
      <c r="C3" s="4" t="s">
        <v>144</v>
      </c>
      <c r="D3" s="4" t="s">
        <v>140</v>
      </c>
      <c r="E3" s="4" t="s">
        <v>129</v>
      </c>
      <c r="F3" s="4" t="s">
        <v>141</v>
      </c>
      <c r="G3" s="4" t="s">
        <v>142</v>
      </c>
      <c r="H3" s="4" t="s">
        <v>14</v>
      </c>
      <c r="I3" s="10">
        <v>253829.91</v>
      </c>
      <c r="J3" s="9">
        <v>9</v>
      </c>
      <c r="K3" s="10">
        <v>15326.54</v>
      </c>
      <c r="L3" s="9">
        <v>6</v>
      </c>
      <c r="M3" s="4" t="s">
        <v>13</v>
      </c>
      <c r="N3" s="55">
        <v>100</v>
      </c>
    </row>
    <row r="4" spans="1:14" x14ac:dyDescent="0.25">
      <c r="A4" s="4"/>
      <c r="B4" s="45"/>
      <c r="C4" s="4"/>
      <c r="D4" s="4"/>
      <c r="E4" s="4"/>
      <c r="F4" s="4"/>
      <c r="G4" s="4"/>
      <c r="H4" s="4"/>
      <c r="I4" s="10"/>
      <c r="J4" s="9"/>
      <c r="K4" s="10"/>
      <c r="L4" s="9"/>
      <c r="M4" s="4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22">
        <f>SUM(I2:I3)</f>
        <v>253829.91</v>
      </c>
      <c r="J5" s="22">
        <f t="shared" ref="J5:L5" si="0">SUM(J2:J3)</f>
        <v>9</v>
      </c>
      <c r="K5" s="22">
        <f t="shared" si="0"/>
        <v>17741.54</v>
      </c>
      <c r="L5" s="22">
        <f t="shared" si="0"/>
        <v>7</v>
      </c>
      <c r="M5" s="13"/>
      <c r="N5" s="13"/>
    </row>
    <row r="6" spans="1:14" x14ac:dyDescent="0.25">
      <c r="A6" s="41" t="s">
        <v>154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60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60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80" zoomScaleNormal="80" workbookViewId="0">
      <selection activeCell="L20" sqref="L20"/>
    </sheetView>
  </sheetViews>
  <sheetFormatPr defaultRowHeight="15" x14ac:dyDescent="0.25"/>
  <cols>
    <col min="1" max="1" width="31.85546875" bestFit="1" customWidth="1"/>
    <col min="3" max="3" width="16.85546875" customWidth="1"/>
    <col min="4" max="4" width="10" bestFit="1" customWidth="1"/>
    <col min="5" max="5" width="10.7109375" customWidth="1"/>
    <col min="6" max="6" width="11.28515625" customWidth="1"/>
    <col min="7" max="7" width="68.140625" customWidth="1"/>
    <col min="9" max="9" width="17.5703125" customWidth="1"/>
    <col min="10" max="10" width="12" customWidth="1"/>
    <col min="11" max="11" width="12.5703125" customWidth="1"/>
    <col min="12" max="12" width="14.7109375" customWidth="1"/>
    <col min="14" max="14" width="10" customWidth="1"/>
  </cols>
  <sheetData>
    <row r="1" spans="1:1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39</v>
      </c>
      <c r="C2" s="55" t="s">
        <v>146</v>
      </c>
      <c r="D2" s="55" t="s">
        <v>11</v>
      </c>
      <c r="E2" s="55" t="s">
        <v>129</v>
      </c>
      <c r="F2" s="55" t="s">
        <v>85</v>
      </c>
      <c r="G2" s="55" t="s">
        <v>52</v>
      </c>
      <c r="H2" s="55" t="s">
        <v>18</v>
      </c>
      <c r="I2" s="55">
        <v>12964.23</v>
      </c>
      <c r="J2" s="55">
        <v>7</v>
      </c>
      <c r="K2" s="55">
        <v>12964.23</v>
      </c>
      <c r="L2" s="55">
        <v>7</v>
      </c>
      <c r="M2" s="55" t="s">
        <v>13</v>
      </c>
      <c r="N2" s="55">
        <v>100</v>
      </c>
    </row>
    <row r="3" spans="1:14" x14ac:dyDescent="0.25">
      <c r="A3" s="55" t="s">
        <v>8</v>
      </c>
      <c r="B3" s="55" t="s">
        <v>39</v>
      </c>
      <c r="C3" s="55" t="s">
        <v>146</v>
      </c>
      <c r="D3" s="55" t="s">
        <v>11</v>
      </c>
      <c r="E3" s="55" t="s">
        <v>129</v>
      </c>
      <c r="F3" s="55" t="s">
        <v>85</v>
      </c>
      <c r="G3" s="55" t="s">
        <v>52</v>
      </c>
      <c r="H3" s="55" t="s">
        <v>19</v>
      </c>
      <c r="I3" s="55">
        <v>649.09</v>
      </c>
      <c r="J3" s="55">
        <v>5</v>
      </c>
      <c r="K3" s="55">
        <v>599.79</v>
      </c>
      <c r="L3" s="55">
        <v>4</v>
      </c>
      <c r="M3" s="55" t="s">
        <v>13</v>
      </c>
      <c r="N3" s="55">
        <v>100</v>
      </c>
    </row>
    <row r="4" spans="1:14" x14ac:dyDescent="0.25">
      <c r="A4" s="55" t="s">
        <v>8</v>
      </c>
      <c r="B4" s="55" t="s">
        <v>39</v>
      </c>
      <c r="C4" s="55" t="s">
        <v>146</v>
      </c>
      <c r="D4" s="55" t="s">
        <v>11</v>
      </c>
      <c r="E4" s="55" t="s">
        <v>129</v>
      </c>
      <c r="F4" s="55" t="s">
        <v>85</v>
      </c>
      <c r="G4" s="55" t="s">
        <v>52</v>
      </c>
      <c r="H4" s="55" t="s">
        <v>147</v>
      </c>
      <c r="I4" s="55">
        <v>20146</v>
      </c>
      <c r="J4" s="55">
        <v>2</v>
      </c>
      <c r="K4" s="55">
        <v>20146</v>
      </c>
      <c r="L4" s="55">
        <v>2</v>
      </c>
      <c r="M4" s="55" t="s">
        <v>13</v>
      </c>
      <c r="N4" s="55">
        <v>100</v>
      </c>
    </row>
    <row r="5" spans="1:14" x14ac:dyDescent="0.25">
      <c r="A5" s="4" t="s">
        <v>8</v>
      </c>
      <c r="B5" s="4" t="s">
        <v>39</v>
      </c>
      <c r="C5" s="4" t="s">
        <v>146</v>
      </c>
      <c r="D5" s="4" t="s">
        <v>11</v>
      </c>
      <c r="E5" s="4" t="s">
        <v>129</v>
      </c>
      <c r="F5" s="4" t="s">
        <v>85</v>
      </c>
      <c r="G5" s="4" t="s">
        <v>52</v>
      </c>
      <c r="H5" s="4" t="s">
        <v>14</v>
      </c>
      <c r="I5" s="10">
        <v>740297.97</v>
      </c>
      <c r="J5" s="4">
        <v>4</v>
      </c>
      <c r="K5" s="10">
        <v>220592.97</v>
      </c>
      <c r="L5" s="4">
        <v>3</v>
      </c>
      <c r="M5" s="4" t="s">
        <v>13</v>
      </c>
      <c r="N5" s="55">
        <v>100</v>
      </c>
    </row>
    <row r="6" spans="1:14" x14ac:dyDescent="0.25">
      <c r="A6" s="4"/>
      <c r="B6" s="4"/>
      <c r="C6" s="4"/>
      <c r="D6" s="4"/>
      <c r="E6" s="4"/>
      <c r="F6" s="4"/>
      <c r="G6" s="4"/>
      <c r="H6" s="4"/>
      <c r="I6" s="10"/>
      <c r="J6" s="4"/>
      <c r="K6" s="10"/>
      <c r="L6" s="4"/>
      <c r="M6" s="4"/>
      <c r="N6" s="7"/>
    </row>
    <row r="7" spans="1:14" x14ac:dyDescent="0.25">
      <c r="A7" s="23" t="s">
        <v>15</v>
      </c>
      <c r="B7" s="23"/>
      <c r="C7" s="23"/>
      <c r="D7" s="23"/>
      <c r="E7" s="23"/>
      <c r="F7" s="23"/>
      <c r="G7" s="23"/>
      <c r="H7" s="23"/>
      <c r="I7" s="24">
        <f>SUM(I2:I5)</f>
        <v>774057.28999999992</v>
      </c>
      <c r="J7" s="24">
        <f t="shared" ref="J7:L7" si="0">SUM(J2:J5)</f>
        <v>18</v>
      </c>
      <c r="K7" s="24">
        <f t="shared" si="0"/>
        <v>254302.99</v>
      </c>
      <c r="L7" s="24">
        <f t="shared" si="0"/>
        <v>16</v>
      </c>
      <c r="M7" s="23"/>
      <c r="N7" s="23"/>
    </row>
    <row r="8" spans="1:14" x14ac:dyDescent="0.25">
      <c r="A8" s="41" t="s">
        <v>154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46">
        <v>1</v>
      </c>
    </row>
    <row r="9" spans="1:14" x14ac:dyDescent="0.25">
      <c r="A9" s="42" t="s">
        <v>155</v>
      </c>
      <c r="B9" s="35"/>
      <c r="C9" s="35"/>
      <c r="D9" s="35"/>
      <c r="E9" s="39"/>
      <c r="F9" s="35"/>
      <c r="G9" s="35"/>
      <c r="H9" s="35"/>
      <c r="I9" s="35"/>
      <c r="J9" s="35"/>
      <c r="K9" s="35"/>
      <c r="L9" s="35"/>
      <c r="M9" s="35"/>
      <c r="N9" s="46">
        <v>1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J18" sqref="J18"/>
    </sheetView>
  </sheetViews>
  <sheetFormatPr defaultRowHeight="15" x14ac:dyDescent="0.25"/>
  <cols>
    <col min="1" max="1" width="21.7109375" bestFit="1" customWidth="1"/>
    <col min="3" max="3" width="11" bestFit="1" customWidth="1"/>
    <col min="7" max="7" width="74.42578125" bestFit="1" customWidth="1"/>
    <col min="8" max="8" width="9.140625" customWidth="1"/>
    <col min="9" max="9" width="12" bestFit="1" customWidth="1"/>
    <col min="11" max="11" width="13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40</v>
      </c>
      <c r="C2" s="55" t="s">
        <v>86</v>
      </c>
      <c r="D2" s="55" t="s">
        <v>22</v>
      </c>
      <c r="E2" s="55" t="s">
        <v>129</v>
      </c>
      <c r="F2" s="55" t="s">
        <v>87</v>
      </c>
      <c r="G2" s="55" t="s">
        <v>73</v>
      </c>
      <c r="H2" s="55" t="s">
        <v>12</v>
      </c>
      <c r="I2" s="55">
        <v>150000</v>
      </c>
      <c r="J2" s="55">
        <v>30</v>
      </c>
      <c r="K2" s="55">
        <v>150000</v>
      </c>
      <c r="L2" s="55">
        <v>31</v>
      </c>
      <c r="M2" s="55" t="s">
        <v>13</v>
      </c>
      <c r="N2" s="55">
        <v>100</v>
      </c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7"/>
      <c r="J3" s="16"/>
      <c r="K3" s="17"/>
      <c r="L3" s="16"/>
      <c r="M3" s="16"/>
      <c r="N3" s="18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150000</v>
      </c>
      <c r="J4" s="19">
        <f>SUM(J2:J2)</f>
        <v>30</v>
      </c>
      <c r="K4" s="19">
        <f>SUM(K2:K2)</f>
        <v>150000</v>
      </c>
      <c r="L4" s="19">
        <f>SUM(L2:L2)</f>
        <v>31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80" zoomScaleNormal="80" workbookViewId="0">
      <selection activeCell="J20" sqref="J20"/>
    </sheetView>
  </sheetViews>
  <sheetFormatPr defaultRowHeight="15" x14ac:dyDescent="0.25"/>
  <cols>
    <col min="1" max="1" width="31.85546875" bestFit="1" customWidth="1"/>
    <col min="3" max="3" width="13.7109375" customWidth="1"/>
    <col min="7" max="7" width="82.140625" customWidth="1"/>
    <col min="9" max="9" width="15.140625" customWidth="1"/>
    <col min="10" max="10" width="8.7109375" customWidth="1"/>
    <col min="11" max="11" width="16.28515625" customWidth="1"/>
    <col min="12" max="12" width="9.5703125" bestFit="1" customWidth="1"/>
    <col min="14" max="14" width="11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41</v>
      </c>
      <c r="C2" s="55" t="s">
        <v>42</v>
      </c>
      <c r="D2" s="55" t="s">
        <v>11</v>
      </c>
      <c r="E2" s="55" t="s">
        <v>129</v>
      </c>
      <c r="F2" s="55" t="s">
        <v>83</v>
      </c>
      <c r="G2" s="55" t="s">
        <v>74</v>
      </c>
      <c r="H2" s="55" t="s">
        <v>12</v>
      </c>
      <c r="I2" s="55">
        <v>42000</v>
      </c>
      <c r="J2" s="55">
        <v>21</v>
      </c>
      <c r="K2" s="55">
        <v>20000</v>
      </c>
      <c r="L2" s="55">
        <v>10</v>
      </c>
      <c r="M2" s="55" t="s">
        <v>13</v>
      </c>
      <c r="N2" s="55">
        <v>100</v>
      </c>
    </row>
    <row r="3" spans="1:14" x14ac:dyDescent="0.25">
      <c r="A3" s="4" t="s">
        <v>8</v>
      </c>
      <c r="B3" s="4" t="s">
        <v>41</v>
      </c>
      <c r="C3" s="4" t="s">
        <v>42</v>
      </c>
      <c r="D3" s="4" t="s">
        <v>11</v>
      </c>
      <c r="E3" s="4" t="s">
        <v>129</v>
      </c>
      <c r="F3" s="4" t="s">
        <v>83</v>
      </c>
      <c r="G3" s="4" t="s">
        <v>74</v>
      </c>
      <c r="H3" s="4" t="s">
        <v>14</v>
      </c>
      <c r="I3" s="10">
        <v>86829.119999999995</v>
      </c>
      <c r="J3" s="4">
        <v>36</v>
      </c>
      <c r="K3" s="10">
        <v>17640.91</v>
      </c>
      <c r="L3" s="4">
        <v>11</v>
      </c>
      <c r="M3" s="4" t="s">
        <v>13</v>
      </c>
      <c r="N3" s="55">
        <v>100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10"/>
      <c r="J4" s="4"/>
      <c r="K4" s="10"/>
      <c r="L4" s="4"/>
      <c r="M4" s="4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15">
        <f>SUM(I2:I3)</f>
        <v>128829.12</v>
      </c>
      <c r="J5" s="15">
        <f t="shared" ref="J5:L5" si="0">SUM(J2:J3)</f>
        <v>57</v>
      </c>
      <c r="K5" s="15">
        <f t="shared" si="0"/>
        <v>37640.910000000003</v>
      </c>
      <c r="L5" s="15">
        <f t="shared" si="0"/>
        <v>21</v>
      </c>
      <c r="M5" s="14"/>
      <c r="N5" s="13"/>
    </row>
    <row r="6" spans="1:14" x14ac:dyDescent="0.25">
      <c r="A6" s="41" t="s">
        <v>154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F15" sqref="F15"/>
    </sheetView>
  </sheetViews>
  <sheetFormatPr defaultRowHeight="15" x14ac:dyDescent="0.25"/>
  <cols>
    <col min="1" max="1" width="21.7109375" bestFit="1" customWidth="1"/>
    <col min="3" max="3" width="12.7109375" customWidth="1"/>
    <col min="4" max="4" width="11.5703125" customWidth="1"/>
    <col min="6" max="6" width="11.28515625" customWidth="1"/>
    <col min="7" max="7" width="48.140625" customWidth="1"/>
    <col min="9" max="9" width="13.5703125" customWidth="1"/>
    <col min="11" max="11" width="13.85546875" customWidth="1"/>
    <col min="14" max="14" width="10.140625" bestFit="1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43</v>
      </c>
      <c r="C2" s="55" t="s">
        <v>148</v>
      </c>
      <c r="D2" s="55" t="s">
        <v>11</v>
      </c>
      <c r="E2" s="55" t="s">
        <v>129</v>
      </c>
      <c r="F2" s="55" t="s">
        <v>88</v>
      </c>
      <c r="G2" s="55" t="s">
        <v>53</v>
      </c>
      <c r="H2" s="55" t="s">
        <v>14</v>
      </c>
      <c r="I2" s="55">
        <v>38012.639999999999</v>
      </c>
      <c r="J2" s="55">
        <v>5</v>
      </c>
      <c r="K2" s="55">
        <v>20000</v>
      </c>
      <c r="L2" s="55">
        <v>4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38012.639999999999</v>
      </c>
      <c r="J4" s="19">
        <f>SUM(J2:J2)</f>
        <v>5</v>
      </c>
      <c r="K4" s="19">
        <f>SUM(K2:K2)</f>
        <v>20000</v>
      </c>
      <c r="L4" s="19">
        <f>SUM(L2:L2)</f>
        <v>4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90" zoomScaleNormal="90" workbookViewId="0">
      <selection activeCell="J28" sqref="J28"/>
    </sheetView>
  </sheetViews>
  <sheetFormatPr defaultRowHeight="15" x14ac:dyDescent="0.25"/>
  <cols>
    <col min="1" max="1" width="31.85546875" bestFit="1" customWidth="1"/>
    <col min="3" max="3" width="13.42578125" bestFit="1" customWidth="1"/>
    <col min="6" max="6" width="11.28515625" customWidth="1"/>
    <col min="7" max="7" width="42" customWidth="1"/>
    <col min="9" max="9" width="16.7109375" customWidth="1"/>
    <col min="10" max="10" width="13" customWidth="1"/>
    <col min="11" max="11" width="13.5703125" customWidth="1"/>
    <col min="12" max="12" width="9.7109375" customWidth="1"/>
    <col min="14" max="14" width="12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54</v>
      </c>
      <c r="C2" s="55" t="s">
        <v>55</v>
      </c>
      <c r="D2" s="55" t="s">
        <v>22</v>
      </c>
      <c r="E2" s="55" t="s">
        <v>129</v>
      </c>
      <c r="F2" s="55" t="s">
        <v>89</v>
      </c>
      <c r="G2" s="55" t="s">
        <v>56</v>
      </c>
      <c r="H2" s="55" t="s">
        <v>19</v>
      </c>
      <c r="I2" s="55">
        <v>0</v>
      </c>
      <c r="J2" s="55">
        <v>0</v>
      </c>
      <c r="K2" s="55">
        <v>8004</v>
      </c>
      <c r="L2" s="55">
        <v>3</v>
      </c>
      <c r="M2" s="55" t="s">
        <v>13</v>
      </c>
      <c r="N2" s="55">
        <v>0</v>
      </c>
    </row>
    <row r="3" spans="1:14" x14ac:dyDescent="0.25">
      <c r="A3" s="45" t="s">
        <v>8</v>
      </c>
      <c r="B3" s="45" t="s">
        <v>54</v>
      </c>
      <c r="C3" s="45" t="s">
        <v>55</v>
      </c>
      <c r="D3" s="45" t="s">
        <v>22</v>
      </c>
      <c r="E3" s="45" t="s">
        <v>129</v>
      </c>
      <c r="F3" s="45" t="s">
        <v>89</v>
      </c>
      <c r="G3" s="45" t="s">
        <v>56</v>
      </c>
      <c r="H3" s="45" t="s">
        <v>14</v>
      </c>
      <c r="I3" s="11">
        <v>117430524.58</v>
      </c>
      <c r="J3" s="12">
        <v>26164</v>
      </c>
      <c r="K3" s="11">
        <v>52363228.599999994</v>
      </c>
      <c r="L3" s="12">
        <v>16169</v>
      </c>
      <c r="M3" s="45" t="s">
        <v>13</v>
      </c>
      <c r="N3" s="55">
        <v>100</v>
      </c>
    </row>
    <row r="4" spans="1:14" x14ac:dyDescent="0.25">
      <c r="A4" s="45"/>
      <c r="B4" s="45"/>
      <c r="C4" s="45"/>
      <c r="D4" s="45"/>
      <c r="E4" s="45"/>
      <c r="F4" s="45"/>
      <c r="G4" s="45"/>
      <c r="H4" s="45"/>
      <c r="I4" s="11"/>
      <c r="J4" s="12"/>
      <c r="K4" s="11"/>
      <c r="L4" s="12"/>
      <c r="M4" s="45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19">
        <f>SUM(I2:I3)</f>
        <v>117430524.58</v>
      </c>
      <c r="J5" s="19">
        <f t="shared" ref="J5:L5" si="0">SUM(J2:J3)</f>
        <v>26164</v>
      </c>
      <c r="K5" s="19">
        <f t="shared" si="0"/>
        <v>52371232.599999994</v>
      </c>
      <c r="L5" s="19">
        <f t="shared" si="0"/>
        <v>16172</v>
      </c>
      <c r="M5" s="13"/>
      <c r="N5" s="13"/>
    </row>
    <row r="6" spans="1:14" x14ac:dyDescent="0.25">
      <c r="A6" s="41" t="s">
        <v>154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G16" sqref="G16"/>
    </sheetView>
  </sheetViews>
  <sheetFormatPr defaultRowHeight="15" x14ac:dyDescent="0.25"/>
  <cols>
    <col min="1" max="1" width="31.85546875" bestFit="1" customWidth="1"/>
    <col min="3" max="3" width="13.42578125" bestFit="1" customWidth="1"/>
    <col min="6" max="6" width="11.28515625" customWidth="1"/>
    <col min="7" max="7" width="42" customWidth="1"/>
    <col min="9" max="9" width="16.7109375" customWidth="1"/>
    <col min="10" max="10" width="13" customWidth="1"/>
    <col min="11" max="11" width="13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130</v>
      </c>
      <c r="C2" s="55" t="s">
        <v>152</v>
      </c>
      <c r="D2" s="55" t="s">
        <v>11</v>
      </c>
      <c r="E2" s="55" t="s">
        <v>129</v>
      </c>
      <c r="F2" s="55" t="s">
        <v>131</v>
      </c>
      <c r="G2" s="55" t="s">
        <v>132</v>
      </c>
      <c r="H2" s="55" t="s">
        <v>14</v>
      </c>
      <c r="I2" s="55">
        <v>117278.22</v>
      </c>
      <c r="J2" s="55">
        <v>11</v>
      </c>
      <c r="K2" s="55">
        <v>6453.09</v>
      </c>
      <c r="L2" s="55">
        <v>2</v>
      </c>
      <c r="M2" s="55" t="s">
        <v>13</v>
      </c>
      <c r="N2" s="55">
        <v>100</v>
      </c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11"/>
      <c r="J3" s="12"/>
      <c r="K3" s="11"/>
      <c r="L3" s="12"/>
      <c r="M3" s="45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117278.22</v>
      </c>
      <c r="J4" s="19">
        <f>SUM(J2:J2)</f>
        <v>11</v>
      </c>
      <c r="K4" s="19">
        <f>SUM(K2:K2)</f>
        <v>6453.09</v>
      </c>
      <c r="L4" s="19">
        <f>SUM(L2:L2)</f>
        <v>2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>
        <v>0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G16" sqref="G16"/>
    </sheetView>
  </sheetViews>
  <sheetFormatPr defaultRowHeight="15" x14ac:dyDescent="0.25"/>
  <cols>
    <col min="1" max="1" width="22.28515625" bestFit="1" customWidth="1"/>
    <col min="3" max="3" width="13.42578125" bestFit="1" customWidth="1"/>
    <col min="4" max="4" width="10" bestFit="1" customWidth="1"/>
    <col min="6" max="6" width="11.5703125" customWidth="1"/>
    <col min="7" max="7" width="78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58</v>
      </c>
      <c r="C2" s="39">
        <v>5610140488</v>
      </c>
      <c r="D2" s="4" t="s">
        <v>11</v>
      </c>
      <c r="E2" s="4" t="s">
        <v>76</v>
      </c>
      <c r="F2" s="4" t="s">
        <v>90</v>
      </c>
      <c r="G2" s="4" t="s">
        <v>59</v>
      </c>
      <c r="H2" s="4"/>
      <c r="I2" s="10"/>
      <c r="J2" s="4"/>
      <c r="K2" s="10"/>
      <c r="L2" s="4"/>
      <c r="M2" s="4"/>
      <c r="N2" s="7"/>
    </row>
    <row r="3" spans="1:14" x14ac:dyDescent="0.25">
      <c r="A3" s="25"/>
      <c r="B3" s="25"/>
      <c r="C3" s="25"/>
      <c r="D3" s="25"/>
      <c r="E3" s="25"/>
      <c r="F3" s="26"/>
      <c r="G3" s="25"/>
      <c r="H3" s="25"/>
      <c r="I3" s="26"/>
      <c r="J3" s="25"/>
      <c r="K3" s="26"/>
      <c r="L3" s="25"/>
      <c r="M3" s="25"/>
      <c r="N3" s="2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v>0</v>
      </c>
      <c r="J4" s="15">
        <v>0</v>
      </c>
      <c r="K4" s="14">
        <v>0</v>
      </c>
      <c r="L4" s="13"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3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3" t="s">
        <v>57</v>
      </c>
    </row>
  </sheetData>
  <conditionalFormatting sqref="B2">
    <cfRule type="duplicateValues" dxfId="5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C2" sqref="C2"/>
    </sheetView>
  </sheetViews>
  <sheetFormatPr defaultRowHeight="15" x14ac:dyDescent="0.25"/>
  <cols>
    <col min="1" max="1" width="21.7109375" bestFit="1" customWidth="1"/>
    <col min="3" max="3" width="11.5703125" bestFit="1" customWidth="1"/>
    <col min="6" max="6" width="12.140625" customWidth="1"/>
    <col min="7" max="7" width="62.855468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60</v>
      </c>
      <c r="C2" s="4">
        <v>5610151105</v>
      </c>
      <c r="D2" s="4" t="s">
        <v>11</v>
      </c>
      <c r="E2" s="4" t="s">
        <v>76</v>
      </c>
      <c r="F2" s="4" t="s">
        <v>91</v>
      </c>
      <c r="G2" s="4" t="s">
        <v>61</v>
      </c>
      <c r="H2" s="4"/>
      <c r="I2" s="10"/>
      <c r="J2" s="4"/>
      <c r="K2" s="10"/>
      <c r="L2" s="4"/>
      <c r="M2" s="4"/>
      <c r="N2" s="7"/>
    </row>
    <row r="3" spans="1:14" x14ac:dyDescent="0.25">
      <c r="A3" s="4"/>
      <c r="B3" s="4"/>
      <c r="C3" s="4"/>
      <c r="D3" s="4"/>
      <c r="E3" s="4"/>
      <c r="F3" s="4"/>
      <c r="G3" s="4"/>
      <c r="H3" s="4"/>
      <c r="I3" s="5"/>
      <c r="J3" s="6"/>
      <c r="K3" s="5"/>
      <c r="L3" s="4"/>
      <c r="M3" s="4"/>
      <c r="N3" s="8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v>0</v>
      </c>
      <c r="J4" s="15">
        <v>0</v>
      </c>
      <c r="K4" s="14">
        <v>0</v>
      </c>
      <c r="L4" s="13"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3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3" t="s">
        <v>57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N6" sqref="N6"/>
    </sheetView>
  </sheetViews>
  <sheetFormatPr defaultRowHeight="15" x14ac:dyDescent="0.25"/>
  <cols>
    <col min="1" max="1" width="31.85546875" bestFit="1" customWidth="1"/>
    <col min="3" max="3" width="13.42578125" bestFit="1" customWidth="1"/>
    <col min="6" max="6" width="10.5703125" customWidth="1"/>
    <col min="7" max="7" width="64.5703125" customWidth="1"/>
    <col min="9" max="9" width="10.7109375" customWidth="1"/>
    <col min="11" max="11" width="11.28515625" customWidth="1"/>
    <col min="14" max="14" width="11.140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4" t="s">
        <v>8</v>
      </c>
      <c r="B2" s="54" t="s">
        <v>62</v>
      </c>
      <c r="C2" s="54" t="s">
        <v>134</v>
      </c>
      <c r="D2" s="54" t="s">
        <v>11</v>
      </c>
      <c r="E2" s="54" t="s">
        <v>129</v>
      </c>
      <c r="F2" s="54" t="s">
        <v>92</v>
      </c>
      <c r="G2" s="54" t="s">
        <v>75</v>
      </c>
      <c r="H2" s="54" t="s">
        <v>14</v>
      </c>
      <c r="I2" s="54">
        <v>528998.86</v>
      </c>
      <c r="J2" s="54">
        <v>9</v>
      </c>
      <c r="K2" s="54">
        <v>541282.20000000007</v>
      </c>
      <c r="L2" s="54">
        <v>10</v>
      </c>
      <c r="M2" s="54" t="s">
        <v>13</v>
      </c>
      <c r="N2" s="54">
        <v>97.73</v>
      </c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7"/>
      <c r="J3" s="16"/>
      <c r="K3" s="17"/>
      <c r="L3" s="16"/>
      <c r="M3" s="16"/>
      <c r="N3" s="18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I2</f>
        <v>528998.86</v>
      </c>
      <c r="J4" s="19">
        <f t="shared" ref="J4:L4" si="0">J2</f>
        <v>9</v>
      </c>
      <c r="K4" s="19">
        <f t="shared" si="0"/>
        <v>541282.20000000007</v>
      </c>
      <c r="L4" s="19">
        <f t="shared" si="0"/>
        <v>10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0.97729999999999995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0.97729999999999995</v>
      </c>
    </row>
  </sheetData>
  <conditionalFormatting sqref="B2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70" zoomScaleNormal="70" workbookViewId="0">
      <selection activeCell="K15" sqref="K15"/>
    </sheetView>
  </sheetViews>
  <sheetFormatPr defaultRowHeight="15" x14ac:dyDescent="0.25"/>
  <cols>
    <col min="1" max="1" width="21.7109375" bestFit="1" customWidth="1"/>
    <col min="3" max="3" width="14.7109375" customWidth="1"/>
    <col min="4" max="4" width="10.5703125" bestFit="1" customWidth="1"/>
    <col min="6" max="6" width="11.140625" customWidth="1"/>
    <col min="7" max="7" width="101.85546875" customWidth="1"/>
    <col min="9" max="9" width="17.85546875" bestFit="1" customWidth="1"/>
    <col min="11" max="11" width="17" customWidth="1"/>
    <col min="14" max="14" width="10.855468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16</v>
      </c>
      <c r="C2" s="55" t="s">
        <v>17</v>
      </c>
      <c r="D2" s="55" t="s">
        <v>11</v>
      </c>
      <c r="E2" s="55" t="s">
        <v>129</v>
      </c>
      <c r="F2" s="55" t="s">
        <v>79</v>
      </c>
      <c r="G2" s="55" t="s">
        <v>45</v>
      </c>
      <c r="H2" s="55" t="s">
        <v>18</v>
      </c>
      <c r="I2" s="55">
        <v>1755075.6000000006</v>
      </c>
      <c r="J2" s="55">
        <v>51</v>
      </c>
      <c r="K2" s="55">
        <v>2230217.7799999998</v>
      </c>
      <c r="L2" s="55">
        <v>181</v>
      </c>
      <c r="M2" s="55" t="s">
        <v>13</v>
      </c>
      <c r="N2" s="55">
        <v>78.7</v>
      </c>
    </row>
    <row r="3" spans="1:14" x14ac:dyDescent="0.25">
      <c r="A3" s="55" t="s">
        <v>8</v>
      </c>
      <c r="B3" s="55" t="s">
        <v>16</v>
      </c>
      <c r="C3" s="55" t="s">
        <v>17</v>
      </c>
      <c r="D3" s="55" t="s">
        <v>11</v>
      </c>
      <c r="E3" s="55" t="s">
        <v>129</v>
      </c>
      <c r="F3" s="55" t="s">
        <v>79</v>
      </c>
      <c r="G3" s="55" t="s">
        <v>45</v>
      </c>
      <c r="H3" s="55" t="s">
        <v>14</v>
      </c>
      <c r="I3" s="55">
        <v>38709441.399999999</v>
      </c>
      <c r="J3" s="55">
        <v>54</v>
      </c>
      <c r="K3" s="55">
        <v>4457314.5600000005</v>
      </c>
      <c r="L3" s="55">
        <v>19</v>
      </c>
      <c r="M3" s="55" t="s">
        <v>13</v>
      </c>
      <c r="N3" s="55">
        <v>100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5"/>
      <c r="J4" s="6"/>
      <c r="K4" s="5"/>
      <c r="L4" s="6"/>
      <c r="M4" s="4"/>
      <c r="N4" s="7"/>
    </row>
    <row r="5" spans="1:14" x14ac:dyDescent="0.25">
      <c r="A5" s="13" t="s">
        <v>15</v>
      </c>
      <c r="B5" s="13"/>
      <c r="C5" s="13"/>
      <c r="D5" s="13"/>
      <c r="E5" s="13"/>
      <c r="F5" s="13"/>
      <c r="G5" s="13"/>
      <c r="H5" s="13"/>
      <c r="I5" s="14">
        <f>SUM(I2:I3)</f>
        <v>40464517</v>
      </c>
      <c r="J5" s="14">
        <f t="shared" ref="J5:L5" si="0">SUM(J2:J3)</f>
        <v>105</v>
      </c>
      <c r="K5" s="14">
        <f t="shared" si="0"/>
        <v>6687532.3399999999</v>
      </c>
      <c r="L5" s="14">
        <f t="shared" si="0"/>
        <v>200</v>
      </c>
      <c r="M5" s="13"/>
      <c r="N5" s="13"/>
    </row>
    <row r="6" spans="1:14" x14ac:dyDescent="0.25">
      <c r="A6" s="41" t="s">
        <v>154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C2" sqref="C2"/>
    </sheetView>
  </sheetViews>
  <sheetFormatPr defaultRowHeight="15" x14ac:dyDescent="0.25"/>
  <cols>
    <col min="1" max="1" width="14" customWidth="1"/>
    <col min="3" max="3" width="11" bestFit="1" customWidth="1"/>
    <col min="7" max="7" width="83.42578125" customWidth="1"/>
    <col min="9" max="9" width="10.140625" customWidth="1"/>
    <col min="11" max="11" width="10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97</v>
      </c>
      <c r="C2" s="4">
        <v>5610238042</v>
      </c>
      <c r="D2" s="4" t="s">
        <v>11</v>
      </c>
      <c r="E2" s="4" t="s">
        <v>129</v>
      </c>
      <c r="F2" s="4" t="s">
        <v>98</v>
      </c>
      <c r="G2" s="4" t="s">
        <v>96</v>
      </c>
      <c r="H2" s="4"/>
      <c r="I2" s="10"/>
      <c r="J2" s="4"/>
      <c r="K2" s="10"/>
      <c r="L2" s="4"/>
      <c r="M2" s="4"/>
      <c r="N2" s="47"/>
    </row>
    <row r="3" spans="1:14" x14ac:dyDescent="0.25">
      <c r="A3" s="45"/>
      <c r="B3" s="45"/>
      <c r="C3" s="45"/>
      <c r="D3" s="45"/>
      <c r="E3" s="45"/>
      <c r="F3" s="45"/>
      <c r="G3" s="45"/>
      <c r="H3" s="45"/>
      <c r="I3" s="11"/>
      <c r="J3" s="12"/>
      <c r="K3" s="11"/>
      <c r="L3" s="12"/>
      <c r="M3" s="45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SUM(I2:I2)</f>
        <v>0</v>
      </c>
      <c r="J4" s="19">
        <f>SUM(J2:J2)</f>
        <v>0</v>
      </c>
      <c r="K4" s="19">
        <f>SUM(K2:K2)</f>
        <v>0</v>
      </c>
      <c r="L4" s="19">
        <f>SUM(L2:L2)</f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 t="s">
        <v>57</v>
      </c>
    </row>
  </sheetData>
  <conditionalFormatting sqref="B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F18" sqref="F18"/>
    </sheetView>
  </sheetViews>
  <sheetFormatPr defaultRowHeight="15" x14ac:dyDescent="0.25"/>
  <cols>
    <col min="1" max="1" width="21.7109375" bestFit="1" customWidth="1"/>
    <col min="3" max="3" width="11.5703125" bestFit="1" customWidth="1"/>
    <col min="6" max="6" width="11.7109375" customWidth="1"/>
    <col min="7" max="7" width="52.85546875" bestFit="1" customWidth="1"/>
    <col min="9" max="9" width="10.85546875" customWidth="1"/>
    <col min="11" max="11" width="12.28515625" customWidth="1"/>
    <col min="14" max="14" width="10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5" t="s">
        <v>63</v>
      </c>
      <c r="C2" s="39" t="s">
        <v>153</v>
      </c>
      <c r="D2" s="4" t="s">
        <v>11</v>
      </c>
      <c r="E2" s="4" t="s">
        <v>129</v>
      </c>
      <c r="F2" s="4" t="s">
        <v>95</v>
      </c>
      <c r="G2" s="4" t="s">
        <v>64</v>
      </c>
      <c r="H2" s="4" t="s">
        <v>14</v>
      </c>
      <c r="I2" s="10">
        <v>107000</v>
      </c>
      <c r="J2" s="4">
        <v>1</v>
      </c>
      <c r="K2" s="10">
        <v>107000</v>
      </c>
      <c r="L2" s="4">
        <v>1</v>
      </c>
      <c r="M2" s="4" t="s">
        <v>13</v>
      </c>
      <c r="N2" s="55">
        <v>100</v>
      </c>
    </row>
    <row r="3" spans="1:14" x14ac:dyDescent="0.25">
      <c r="A3" s="9"/>
      <c r="B3" s="9"/>
      <c r="C3" s="9"/>
      <c r="D3" s="9"/>
      <c r="E3" s="9"/>
      <c r="F3" s="10"/>
      <c r="G3" s="9"/>
      <c r="H3" s="9"/>
      <c r="I3" s="10"/>
      <c r="J3" s="4"/>
      <c r="K3" s="10"/>
      <c r="L3" s="4"/>
      <c r="M3" s="9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9">
        <f>SUM(I2)</f>
        <v>107000</v>
      </c>
      <c r="J4" s="19">
        <f t="shared" ref="J4:L4" si="0">SUM(J2)</f>
        <v>1</v>
      </c>
      <c r="K4" s="19">
        <f t="shared" si="0"/>
        <v>107000</v>
      </c>
      <c r="L4" s="19">
        <f t="shared" si="0"/>
        <v>1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4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4">
        <v>1</v>
      </c>
    </row>
  </sheetData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I6" sqref="I6:L6"/>
    </sheetView>
  </sheetViews>
  <sheetFormatPr defaultRowHeight="15" x14ac:dyDescent="0.25"/>
  <cols>
    <col min="1" max="1" width="21.7109375" bestFit="1" customWidth="1"/>
    <col min="3" max="3" width="11.5703125" bestFit="1" customWidth="1"/>
    <col min="6" max="6" width="10.85546875" customWidth="1"/>
    <col min="7" max="7" width="90.42578125" customWidth="1"/>
    <col min="9" max="9" width="14.42578125" customWidth="1"/>
    <col min="11" max="11" width="15.7109375" customWidth="1"/>
    <col min="14" max="14" width="10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65</v>
      </c>
      <c r="C2" s="55" t="s">
        <v>66</v>
      </c>
      <c r="D2" s="55" t="s">
        <v>11</v>
      </c>
      <c r="E2" s="55" t="s">
        <v>129</v>
      </c>
      <c r="F2" s="55" t="s">
        <v>93</v>
      </c>
      <c r="G2" s="55" t="s">
        <v>67</v>
      </c>
      <c r="H2" s="55" t="s">
        <v>18</v>
      </c>
      <c r="I2" s="55">
        <v>1255172</v>
      </c>
      <c r="J2" s="55">
        <v>94</v>
      </c>
      <c r="K2" s="55">
        <v>1337018.7200000009</v>
      </c>
      <c r="L2" s="55">
        <v>108</v>
      </c>
      <c r="M2" s="55" t="s">
        <v>13</v>
      </c>
      <c r="N2" s="55">
        <v>93.88</v>
      </c>
    </row>
    <row r="3" spans="1:14" x14ac:dyDescent="0.25">
      <c r="A3" s="55" t="s">
        <v>8</v>
      </c>
      <c r="B3" s="55" t="s">
        <v>65</v>
      </c>
      <c r="C3" s="55" t="s">
        <v>66</v>
      </c>
      <c r="D3" s="55" t="s">
        <v>11</v>
      </c>
      <c r="E3" s="55" t="s">
        <v>129</v>
      </c>
      <c r="F3" s="55" t="s">
        <v>93</v>
      </c>
      <c r="G3" s="55" t="s">
        <v>67</v>
      </c>
      <c r="H3" s="55" t="s">
        <v>19</v>
      </c>
      <c r="I3" s="55">
        <v>2513611.0299999998</v>
      </c>
      <c r="J3" s="55">
        <v>148</v>
      </c>
      <c r="K3" s="55">
        <v>2440763.8200000003</v>
      </c>
      <c r="L3" s="55">
        <v>140</v>
      </c>
      <c r="M3" s="55" t="s">
        <v>13</v>
      </c>
      <c r="N3" s="55">
        <v>100</v>
      </c>
    </row>
    <row r="4" spans="1:14" x14ac:dyDescent="0.25">
      <c r="A4" s="4" t="s">
        <v>8</v>
      </c>
      <c r="B4" s="4" t="s">
        <v>65</v>
      </c>
      <c r="C4" s="4" t="s">
        <v>66</v>
      </c>
      <c r="D4" s="4" t="s">
        <v>11</v>
      </c>
      <c r="E4" s="4" t="s">
        <v>129</v>
      </c>
      <c r="F4" s="4" t="s">
        <v>93</v>
      </c>
      <c r="G4" s="4" t="s">
        <v>67</v>
      </c>
      <c r="H4" s="4" t="s">
        <v>14</v>
      </c>
      <c r="I4" s="10">
        <v>131204.85999999999</v>
      </c>
      <c r="J4" s="48">
        <v>8</v>
      </c>
      <c r="K4" s="10">
        <v>132495.13999999998</v>
      </c>
      <c r="L4" s="48">
        <v>9</v>
      </c>
      <c r="M4" s="4" t="s">
        <v>13</v>
      </c>
      <c r="N4" s="55">
        <v>99.03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10"/>
      <c r="J5" s="48"/>
      <c r="K5" s="10"/>
      <c r="L5" s="48"/>
      <c r="M5" s="4"/>
      <c r="N5" s="7"/>
    </row>
    <row r="6" spans="1:14" x14ac:dyDescent="0.25">
      <c r="A6" s="13" t="s">
        <v>15</v>
      </c>
      <c r="B6" s="13"/>
      <c r="C6" s="13"/>
      <c r="D6" s="13"/>
      <c r="E6" s="13"/>
      <c r="F6" s="13"/>
      <c r="G6" s="13"/>
      <c r="H6" s="13"/>
      <c r="I6" s="14">
        <f>SUM(I2:I4)</f>
        <v>3899987.8899999997</v>
      </c>
      <c r="J6" s="14">
        <f t="shared" ref="J6:L6" si="0">SUM(J2:J4)</f>
        <v>250</v>
      </c>
      <c r="K6" s="14">
        <f t="shared" si="0"/>
        <v>3910277.6800000011</v>
      </c>
      <c r="L6" s="14">
        <f t="shared" si="0"/>
        <v>257</v>
      </c>
      <c r="M6" s="13"/>
      <c r="N6" s="13"/>
    </row>
    <row r="7" spans="1:14" x14ac:dyDescent="0.25">
      <c r="A7" s="41" t="s">
        <v>154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7">
        <v>1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7">
        <v>0.99739999999999995</v>
      </c>
    </row>
  </sheetData>
  <conditionalFormatting sqref="B2:B3">
    <cfRule type="duplicateValues" dxfId="1" priority="2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Normal="100" workbookViewId="0">
      <selection activeCell="J18" sqref="J18"/>
    </sheetView>
  </sheetViews>
  <sheetFormatPr defaultRowHeight="15" x14ac:dyDescent="0.25"/>
  <cols>
    <col min="1" max="1" width="22.28515625" bestFit="1" customWidth="1"/>
    <col min="3" max="3" width="14.140625" customWidth="1"/>
    <col min="7" max="7" width="59.5703125" customWidth="1"/>
    <col min="9" max="9" width="11.140625" customWidth="1"/>
    <col min="11" max="11" width="13.855468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68</v>
      </c>
      <c r="C2" s="55" t="s">
        <v>94</v>
      </c>
      <c r="D2" s="55" t="s">
        <v>22</v>
      </c>
      <c r="E2" s="55" t="s">
        <v>129</v>
      </c>
      <c r="F2" s="55" t="s">
        <v>93</v>
      </c>
      <c r="G2" s="55" t="s">
        <v>69</v>
      </c>
      <c r="H2" s="55" t="s">
        <v>19</v>
      </c>
      <c r="I2" s="55">
        <v>555340.42000000004</v>
      </c>
      <c r="J2" s="55">
        <v>25</v>
      </c>
      <c r="K2" s="55">
        <v>594269.3599999994</v>
      </c>
      <c r="L2" s="55">
        <v>21</v>
      </c>
      <c r="M2" s="55" t="s">
        <v>13</v>
      </c>
      <c r="N2" s="55">
        <v>93.45</v>
      </c>
    </row>
    <row r="3" spans="1:14" x14ac:dyDescent="0.25">
      <c r="A3" s="4" t="s">
        <v>8</v>
      </c>
      <c r="B3" s="4" t="s">
        <v>68</v>
      </c>
      <c r="C3" s="4" t="s">
        <v>94</v>
      </c>
      <c r="D3" s="4" t="s">
        <v>22</v>
      </c>
      <c r="E3" s="4" t="s">
        <v>129</v>
      </c>
      <c r="F3" s="4" t="s">
        <v>93</v>
      </c>
      <c r="G3" s="4" t="s">
        <v>69</v>
      </c>
      <c r="H3" s="4" t="s">
        <v>14</v>
      </c>
      <c r="I3" s="4">
        <v>377646</v>
      </c>
      <c r="J3" s="4">
        <v>1</v>
      </c>
      <c r="K3" s="4">
        <v>377646.00000000006</v>
      </c>
      <c r="L3" s="4">
        <v>5</v>
      </c>
      <c r="M3" s="4" t="s">
        <v>13</v>
      </c>
      <c r="N3" s="57">
        <v>100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7"/>
    </row>
    <row r="5" spans="1:14" x14ac:dyDescent="0.25">
      <c r="A5" s="13" t="s">
        <v>70</v>
      </c>
      <c r="B5" s="13"/>
      <c r="C5" s="13"/>
      <c r="D5" s="13"/>
      <c r="E5" s="13"/>
      <c r="F5" s="13"/>
      <c r="G5" s="13"/>
      <c r="H5" s="13"/>
      <c r="I5" s="19">
        <f>SUM(I2:I3)</f>
        <v>932986.42</v>
      </c>
      <c r="J5" s="19">
        <f t="shared" ref="J5:L5" si="0">SUM(J2:J3)</f>
        <v>26</v>
      </c>
      <c r="K5" s="19">
        <f t="shared" si="0"/>
        <v>971915.3599999994</v>
      </c>
      <c r="L5" s="19">
        <f t="shared" si="0"/>
        <v>26</v>
      </c>
      <c r="M5" s="13"/>
      <c r="N5" s="28"/>
    </row>
    <row r="6" spans="1:14" x14ac:dyDescent="0.25">
      <c r="A6" s="41" t="s">
        <v>154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0.48920000000000002</v>
      </c>
    </row>
    <row r="7" spans="1:14" x14ac:dyDescent="0.25">
      <c r="A7" s="42" t="s">
        <v>155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46">
        <v>0.95989999999999998</v>
      </c>
    </row>
  </sheetData>
  <conditionalFormatting sqref="B2">
    <cfRule type="duplicateValues" dxfId="0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0" zoomScaleNormal="80" workbookViewId="0">
      <selection activeCell="N23" sqref="N23"/>
    </sheetView>
  </sheetViews>
  <sheetFormatPr defaultRowHeight="15" x14ac:dyDescent="0.25"/>
  <cols>
    <col min="1" max="1" width="19.5703125" customWidth="1"/>
    <col min="2" max="2" width="14.28515625" customWidth="1"/>
    <col min="3" max="4" width="16.85546875" customWidth="1"/>
    <col min="5" max="5" width="14.42578125" customWidth="1"/>
    <col min="6" max="6" width="12.85546875" customWidth="1"/>
    <col min="7" max="7" width="65.28515625" customWidth="1"/>
    <col min="8" max="8" width="13.5703125" customWidth="1"/>
    <col min="9" max="9" width="12.42578125" customWidth="1"/>
    <col min="11" max="11" width="14.5703125" customWidth="1"/>
    <col min="14" max="14" width="10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106</v>
      </c>
      <c r="C2" s="55" t="s">
        <v>119</v>
      </c>
      <c r="D2" s="55" t="s">
        <v>11</v>
      </c>
      <c r="E2" s="55" t="s">
        <v>129</v>
      </c>
      <c r="F2" s="55" t="s">
        <v>107</v>
      </c>
      <c r="G2" s="55" t="s">
        <v>108</v>
      </c>
      <c r="H2" s="55" t="s">
        <v>19</v>
      </c>
      <c r="I2" s="55">
        <v>820014.96000000008</v>
      </c>
      <c r="J2" s="55">
        <v>19</v>
      </c>
      <c r="K2" s="55">
        <v>756944.83000000007</v>
      </c>
      <c r="L2" s="55">
        <v>17</v>
      </c>
      <c r="M2" s="55" t="s">
        <v>13</v>
      </c>
      <c r="N2" s="55">
        <v>100</v>
      </c>
    </row>
    <row r="3" spans="1:14" x14ac:dyDescent="0.25">
      <c r="A3" s="4" t="s">
        <v>8</v>
      </c>
      <c r="B3" s="4" t="s">
        <v>106</v>
      </c>
      <c r="C3" s="4" t="s">
        <v>119</v>
      </c>
      <c r="D3" s="4" t="s">
        <v>11</v>
      </c>
      <c r="E3" s="4" t="s">
        <v>129</v>
      </c>
      <c r="F3" s="4" t="s">
        <v>107</v>
      </c>
      <c r="G3" s="4" t="s">
        <v>108</v>
      </c>
      <c r="H3" s="4" t="s">
        <v>35</v>
      </c>
      <c r="I3" s="5">
        <v>29036</v>
      </c>
      <c r="J3" s="6">
        <v>1</v>
      </c>
      <c r="K3" s="5">
        <v>0</v>
      </c>
      <c r="L3" s="6">
        <v>0</v>
      </c>
      <c r="M3" s="4" t="s">
        <v>13</v>
      </c>
      <c r="N3" s="55">
        <v>100</v>
      </c>
    </row>
    <row r="4" spans="1:14" x14ac:dyDescent="0.25">
      <c r="A4" s="4" t="s">
        <v>8</v>
      </c>
      <c r="B4" s="4" t="s">
        <v>106</v>
      </c>
      <c r="C4" s="4" t="s">
        <v>119</v>
      </c>
      <c r="D4" s="4" t="s">
        <v>11</v>
      </c>
      <c r="E4" s="4" t="s">
        <v>129</v>
      </c>
      <c r="F4" s="4" t="s">
        <v>107</v>
      </c>
      <c r="G4" s="4" t="s">
        <v>108</v>
      </c>
      <c r="H4" s="4" t="s">
        <v>14</v>
      </c>
      <c r="I4" s="5">
        <v>2966.16</v>
      </c>
      <c r="J4" s="6">
        <v>3</v>
      </c>
      <c r="K4" s="5">
        <v>2000</v>
      </c>
      <c r="L4" s="6">
        <v>2</v>
      </c>
      <c r="M4" s="4" t="s">
        <v>13</v>
      </c>
      <c r="N4" s="55">
        <v>100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5"/>
      <c r="J5" s="6"/>
      <c r="K5" s="5"/>
      <c r="L5" s="6"/>
      <c r="M5" s="4"/>
      <c r="N5" s="7"/>
    </row>
    <row r="6" spans="1:14" x14ac:dyDescent="0.25">
      <c r="A6" s="13" t="s">
        <v>70</v>
      </c>
      <c r="B6" s="13"/>
      <c r="C6" s="13"/>
      <c r="D6" s="13"/>
      <c r="E6" s="13"/>
      <c r="F6" s="13"/>
      <c r="G6" s="13"/>
      <c r="H6" s="13"/>
      <c r="I6" s="19">
        <f>SUM(I2:I4)</f>
        <v>852017.12000000011</v>
      </c>
      <c r="J6" s="19">
        <f t="shared" ref="J6:L6" si="0">SUM(J2:J4)</f>
        <v>23</v>
      </c>
      <c r="K6" s="19">
        <f t="shared" si="0"/>
        <v>758944.83000000007</v>
      </c>
      <c r="L6" s="19">
        <f t="shared" si="0"/>
        <v>19</v>
      </c>
      <c r="M6" s="13"/>
      <c r="N6" s="28"/>
    </row>
    <row r="7" spans="1:14" x14ac:dyDescent="0.25">
      <c r="A7" s="41" t="s">
        <v>154</v>
      </c>
      <c r="B7" s="35"/>
      <c r="C7" s="35"/>
      <c r="D7" s="35"/>
      <c r="E7" s="39"/>
      <c r="F7" s="35"/>
      <c r="G7" s="35"/>
      <c r="H7" s="35"/>
      <c r="I7" s="35"/>
      <c r="J7" s="35"/>
      <c r="K7" s="35"/>
      <c r="L7" s="35"/>
      <c r="M7" s="35"/>
      <c r="N7" s="49">
        <v>0.91820000000000002</v>
      </c>
    </row>
    <row r="8" spans="1:14" x14ac:dyDescent="0.25">
      <c r="A8" s="42" t="s">
        <v>155</v>
      </c>
      <c r="B8" s="35"/>
      <c r="C8" s="35"/>
      <c r="D8" s="35"/>
      <c r="E8" s="39"/>
      <c r="F8" s="35"/>
      <c r="G8" s="35"/>
      <c r="H8" s="35"/>
      <c r="I8" s="35"/>
      <c r="J8" s="35"/>
      <c r="K8" s="35"/>
      <c r="L8" s="35"/>
      <c r="M8" s="35"/>
      <c r="N8" s="4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80" zoomScaleNormal="80" workbookViewId="0">
      <selection activeCell="D19" sqref="D19"/>
    </sheetView>
  </sheetViews>
  <sheetFormatPr defaultRowHeight="15" x14ac:dyDescent="0.25"/>
  <cols>
    <col min="1" max="1" width="14.140625" customWidth="1"/>
    <col min="3" max="3" width="12" customWidth="1"/>
    <col min="4" max="4" width="10" bestFit="1" customWidth="1"/>
    <col min="7" max="7" width="102.42578125" customWidth="1"/>
    <col min="9" max="9" width="13.42578125" customWidth="1"/>
    <col min="11" max="11" width="15.28515625" customWidth="1"/>
    <col min="14" max="14" width="10.5703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99</v>
      </c>
      <c r="C2" s="55" t="s">
        <v>100</v>
      </c>
      <c r="D2" s="55" t="s">
        <v>11</v>
      </c>
      <c r="E2" s="55" t="s">
        <v>129</v>
      </c>
      <c r="F2" s="55" t="s">
        <v>78</v>
      </c>
      <c r="G2" s="55" t="s">
        <v>101</v>
      </c>
      <c r="H2" s="55" t="s">
        <v>14</v>
      </c>
      <c r="I2" s="55">
        <v>1862272.5699999996</v>
      </c>
      <c r="J2" s="55">
        <v>55</v>
      </c>
      <c r="K2" s="55">
        <v>456864.53999999992</v>
      </c>
      <c r="L2" s="55">
        <v>49</v>
      </c>
      <c r="M2" s="55" t="s">
        <v>13</v>
      </c>
      <c r="N2" s="55">
        <v>100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10"/>
      <c r="J3" s="4"/>
      <c r="K3" s="10"/>
      <c r="L3" s="4"/>
      <c r="M3" s="4"/>
      <c r="N3" s="7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SUM(I2:I2)</f>
        <v>1862272.5699999996</v>
      </c>
      <c r="J4" s="14">
        <f>SUM(J2:J2)</f>
        <v>55</v>
      </c>
      <c r="K4" s="14">
        <f>SUM(K2:K2)</f>
        <v>456864.53999999992</v>
      </c>
      <c r="L4" s="14">
        <f>SUM(L2:L2)</f>
        <v>49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56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56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A2" sqref="A2:N2"/>
    </sheetView>
  </sheetViews>
  <sheetFormatPr defaultRowHeight="15" x14ac:dyDescent="0.25"/>
  <cols>
    <col min="1" max="1" width="21.7109375" bestFit="1" customWidth="1"/>
    <col min="3" max="3" width="12.5703125" customWidth="1"/>
    <col min="7" max="7" width="79.42578125" customWidth="1"/>
    <col min="8" max="8" width="13.28515625" customWidth="1"/>
    <col min="9" max="9" width="14.5703125" customWidth="1"/>
    <col min="11" max="11" width="12.28515625" customWidth="1"/>
    <col min="12" max="12" width="9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20</v>
      </c>
      <c r="C2" s="55" t="s">
        <v>145</v>
      </c>
      <c r="D2" s="55" t="s">
        <v>11</v>
      </c>
      <c r="E2" s="55" t="s">
        <v>129</v>
      </c>
      <c r="F2" s="55" t="s">
        <v>78</v>
      </c>
      <c r="G2" s="55" t="s">
        <v>46</v>
      </c>
      <c r="H2" s="55" t="s">
        <v>14</v>
      </c>
      <c r="I2" s="55">
        <v>37500</v>
      </c>
      <c r="J2" s="55">
        <v>2</v>
      </c>
      <c r="K2" s="55">
        <v>37500</v>
      </c>
      <c r="L2" s="55">
        <v>2</v>
      </c>
      <c r="M2" s="55" t="s">
        <v>13</v>
      </c>
      <c r="N2" s="55">
        <v>100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4">
        <f>I2</f>
        <v>37500</v>
      </c>
      <c r="J4" s="14">
        <f t="shared" ref="J4:L4" si="0">J2</f>
        <v>2</v>
      </c>
      <c r="K4" s="14">
        <f t="shared" si="0"/>
        <v>37500</v>
      </c>
      <c r="L4" s="14">
        <f t="shared" si="0"/>
        <v>2</v>
      </c>
      <c r="M4" s="14"/>
      <c r="N4" s="14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C2" sqref="C2"/>
    </sheetView>
  </sheetViews>
  <sheetFormatPr defaultRowHeight="15" x14ac:dyDescent="0.25"/>
  <cols>
    <col min="1" max="1" width="21.7109375" customWidth="1"/>
    <col min="3" max="3" width="13.28515625" customWidth="1"/>
    <col min="6" max="6" width="11.7109375" customWidth="1"/>
    <col min="7" max="7" width="78.42578125" customWidth="1"/>
    <col min="9" max="9" width="12.85546875" customWidth="1"/>
    <col min="11" max="11" width="13.425781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21</v>
      </c>
      <c r="C2" s="4">
        <v>5610026055</v>
      </c>
      <c r="D2" s="4" t="s">
        <v>22</v>
      </c>
      <c r="E2" s="4" t="s">
        <v>76</v>
      </c>
      <c r="F2" s="4" t="s">
        <v>80</v>
      </c>
      <c r="G2" s="4" t="s">
        <v>23</v>
      </c>
      <c r="H2" s="4"/>
      <c r="I2" s="10"/>
      <c r="J2" s="4"/>
      <c r="K2" s="10"/>
      <c r="L2" s="4"/>
      <c r="M2" s="4"/>
      <c r="N2" s="47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SUM(I2)</f>
        <v>0</v>
      </c>
      <c r="J4" s="19">
        <f t="shared" ref="J4:L4" si="0">SUM(J2)</f>
        <v>0</v>
      </c>
      <c r="K4" s="19">
        <f t="shared" si="0"/>
        <v>0</v>
      </c>
      <c r="L4" s="19">
        <f t="shared" si="0"/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6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6" t="s">
        <v>57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90" zoomScaleNormal="90" workbookViewId="0">
      <selection activeCell="G11" sqref="G11"/>
    </sheetView>
  </sheetViews>
  <sheetFormatPr defaultRowHeight="15" x14ac:dyDescent="0.25"/>
  <cols>
    <col min="1" max="1" width="21.7109375" bestFit="1" customWidth="1"/>
    <col min="3" max="3" width="11" bestFit="1" customWidth="1"/>
    <col min="6" max="6" width="11.7109375" customWidth="1"/>
    <col min="7" max="7" width="58.140625" customWidth="1"/>
    <col min="9" max="9" width="19.140625" customWidth="1"/>
    <col min="11" max="11" width="19.2851562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24</v>
      </c>
      <c r="C2" s="55" t="s">
        <v>118</v>
      </c>
      <c r="D2" s="55" t="s">
        <v>11</v>
      </c>
      <c r="E2" s="55" t="s">
        <v>129</v>
      </c>
      <c r="F2" s="55" t="s">
        <v>78</v>
      </c>
      <c r="G2" s="55" t="s">
        <v>47</v>
      </c>
      <c r="H2" s="55" t="s">
        <v>14</v>
      </c>
      <c r="I2" s="55">
        <v>1895000</v>
      </c>
      <c r="J2" s="55">
        <v>16</v>
      </c>
      <c r="K2" s="55">
        <v>995000</v>
      </c>
      <c r="L2" s="55">
        <v>11</v>
      </c>
      <c r="M2" s="55" t="s">
        <v>13</v>
      </c>
      <c r="N2" s="55">
        <v>100</v>
      </c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SUM(I2:I2)</f>
        <v>1895000</v>
      </c>
      <c r="J4" s="19">
        <f>SUM(J2:J2)</f>
        <v>16</v>
      </c>
      <c r="K4" s="19">
        <f>SUM(K2:K2)</f>
        <v>995000</v>
      </c>
      <c r="L4" s="19">
        <f>SUM(L2:L2)</f>
        <v>11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7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7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I30" sqref="I30"/>
    </sheetView>
  </sheetViews>
  <sheetFormatPr defaultRowHeight="15" x14ac:dyDescent="0.25"/>
  <cols>
    <col min="1" max="1" width="21.7109375" bestFit="1" customWidth="1"/>
    <col min="3" max="3" width="11" bestFit="1" customWidth="1"/>
    <col min="7" max="7" width="51.7109375" customWidth="1"/>
    <col min="9" max="9" width="14.85546875" customWidth="1"/>
    <col min="11" max="11" width="13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55" t="s">
        <v>8</v>
      </c>
      <c r="B2" s="55" t="s">
        <v>124</v>
      </c>
      <c r="C2" s="55" t="s">
        <v>128</v>
      </c>
      <c r="D2" s="55" t="s">
        <v>11</v>
      </c>
      <c r="E2" s="55" t="s">
        <v>129</v>
      </c>
      <c r="F2" s="55" t="s">
        <v>125</v>
      </c>
      <c r="G2" s="55" t="s">
        <v>126</v>
      </c>
      <c r="H2" s="55" t="s">
        <v>14</v>
      </c>
      <c r="I2" s="55">
        <v>273790</v>
      </c>
      <c r="J2" s="55">
        <v>2</v>
      </c>
      <c r="K2" s="55">
        <v>0</v>
      </c>
      <c r="L2" s="55">
        <v>0</v>
      </c>
      <c r="M2" s="55" t="s">
        <v>13</v>
      </c>
      <c r="N2" s="55">
        <v>100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SUM(I2:I3)</f>
        <v>273790</v>
      </c>
      <c r="J4" s="19">
        <f t="shared" ref="J4:L4" si="0">SUM(J2:J3)</f>
        <v>2</v>
      </c>
      <c r="K4" s="19">
        <f t="shared" si="0"/>
        <v>0</v>
      </c>
      <c r="L4" s="19">
        <f t="shared" si="0"/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4">
        <v>1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4">
        <v>1</v>
      </c>
    </row>
  </sheetData>
  <conditionalFormatting sqref="B2">
    <cfRule type="duplicateValues" dxfId="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G29" sqref="G29"/>
    </sheetView>
  </sheetViews>
  <sheetFormatPr defaultRowHeight="15" x14ac:dyDescent="0.25"/>
  <cols>
    <col min="1" max="1" width="21.7109375" bestFit="1" customWidth="1"/>
    <col min="3" max="3" width="11" bestFit="1" customWidth="1"/>
    <col min="7" max="7" width="51.7109375" customWidth="1"/>
    <col min="9" max="9" width="14.85546875" customWidth="1"/>
    <col min="11" max="11" width="13.7109375" customWidth="1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109</v>
      </c>
      <c r="J1" s="2" t="s">
        <v>110</v>
      </c>
      <c r="K1" s="3" t="s">
        <v>111</v>
      </c>
      <c r="L1" s="2" t="s">
        <v>112</v>
      </c>
      <c r="M1" s="1" t="s">
        <v>113</v>
      </c>
      <c r="N1" s="1" t="s">
        <v>114</v>
      </c>
    </row>
    <row r="2" spans="1:14" x14ac:dyDescent="0.25">
      <c r="A2" s="4" t="s">
        <v>8</v>
      </c>
      <c r="B2" s="4" t="s">
        <v>25</v>
      </c>
      <c r="C2" s="4">
        <v>5610085685</v>
      </c>
      <c r="D2" s="4" t="s">
        <v>11</v>
      </c>
      <c r="E2" s="4" t="s">
        <v>76</v>
      </c>
      <c r="F2" s="4" t="s">
        <v>85</v>
      </c>
      <c r="G2" s="4" t="s">
        <v>48</v>
      </c>
      <c r="H2" s="4"/>
      <c r="I2" s="10"/>
      <c r="J2" s="4"/>
      <c r="K2" s="10"/>
      <c r="L2" s="4"/>
      <c r="M2" s="4"/>
      <c r="N2" s="47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70</v>
      </c>
      <c r="B4" s="13"/>
      <c r="C4" s="13"/>
      <c r="D4" s="13"/>
      <c r="E4" s="13"/>
      <c r="F4" s="13"/>
      <c r="G4" s="13"/>
      <c r="H4" s="13"/>
      <c r="I4" s="19">
        <f>SUM(I2:I3)</f>
        <v>0</v>
      </c>
      <c r="J4" s="19">
        <f t="shared" ref="J4:L4" si="0">SUM(J2:J3)</f>
        <v>0</v>
      </c>
      <c r="K4" s="19">
        <f t="shared" si="0"/>
        <v>0</v>
      </c>
      <c r="L4" s="19">
        <f t="shared" si="0"/>
        <v>0</v>
      </c>
      <c r="M4" s="13"/>
      <c r="N4" s="13"/>
    </row>
    <row r="5" spans="1:14" x14ac:dyDescent="0.25">
      <c r="A5" s="41" t="s">
        <v>154</v>
      </c>
      <c r="B5" s="35"/>
      <c r="C5" s="35"/>
      <c r="D5" s="35"/>
      <c r="E5" s="39"/>
      <c r="F5" s="35"/>
      <c r="G5" s="35"/>
      <c r="H5" s="35"/>
      <c r="I5" s="35"/>
      <c r="J5" s="35"/>
      <c r="K5" s="35"/>
      <c r="L5" s="35"/>
      <c r="M5" s="35"/>
      <c r="N5" s="44" t="s">
        <v>57</v>
      </c>
    </row>
    <row r="6" spans="1:14" x14ac:dyDescent="0.25">
      <c r="A6" s="42" t="s">
        <v>155</v>
      </c>
      <c r="B6" s="35"/>
      <c r="C6" s="35"/>
      <c r="D6" s="35"/>
      <c r="E6" s="39"/>
      <c r="F6" s="35"/>
      <c r="G6" s="35"/>
      <c r="H6" s="35"/>
      <c r="I6" s="35"/>
      <c r="J6" s="35"/>
      <c r="K6" s="35"/>
      <c r="L6" s="35"/>
      <c r="M6" s="35"/>
      <c r="N6" s="44" t="s">
        <v>57</v>
      </c>
    </row>
  </sheetData>
  <conditionalFormatting sqref="B2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ГЖИ</vt:lpstr>
      <vt:lpstr>ГКУ ЦОМГОЧС</vt:lpstr>
      <vt:lpstr>ГУДХО</vt:lpstr>
      <vt:lpstr>Мин. строй</vt:lpstr>
      <vt:lpstr>Деп. по ценам и рег. тарифов</vt:lpstr>
      <vt:lpstr>Деп. ПБ и ГЗ</vt:lpstr>
      <vt:lpstr>Инсп. гос. стр. надзора</vt:lpstr>
      <vt:lpstr>Инсп. гос. охран. культур</vt:lpstr>
      <vt:lpstr>Ком. по делам архивов</vt:lpstr>
      <vt:lpstr>Ком. внутр. гос. фин. контр.</vt:lpstr>
      <vt:lpstr>Мин. архитектуры</vt:lpstr>
      <vt:lpstr>ГКУ Центр размещ рекл и НТО</vt:lpstr>
      <vt:lpstr>Мин. здравоохранения</vt:lpstr>
      <vt:lpstr>Мин. культуры </vt:lpstr>
      <vt:lpstr>Мин. образования</vt:lpstr>
      <vt:lpstr>Мин прир. рес., эк. и имущ. отн</vt:lpstr>
      <vt:lpstr>Мин. регион</vt:lpstr>
      <vt:lpstr>Мин с-х, пищ. и перераб. про-ти</vt:lpstr>
      <vt:lpstr>Мин. соц. развития</vt:lpstr>
      <vt:lpstr>ГКУ Центр социальной поддержки </vt:lpstr>
      <vt:lpstr>Мин труда и занятости</vt:lpstr>
      <vt:lpstr>Мин физ. культ., спорта и тур.</vt:lpstr>
      <vt:lpstr>Мин. эк.разв., пр. пол. и торг.</vt:lpstr>
      <vt:lpstr>Счетная палата</vt:lpstr>
      <vt:lpstr>Ком. по обесп. деят. мир. суд.</vt:lpstr>
      <vt:lpstr>ГКУ Центр обеспеч. мир. суд.</vt:lpstr>
      <vt:lpstr>Апп. уполн. по правам человека</vt:lpstr>
      <vt:lpstr>Деп. молодеж. полит.</vt:lpstr>
      <vt:lpstr>Мин. цифрового развития</vt:lpstr>
      <vt:lpstr>Мин. пром. и энергетики</vt:lpstr>
      <vt:lpstr>Изб. комиссия</vt:lpstr>
      <vt:lpstr>ГКУ АХУ</vt:lpstr>
      <vt:lpstr>ГКУ Автобаза</vt:lpstr>
      <vt:lpstr>Аппарат Губернатора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2025-10-27T10:08:10Z</dcterms:modified>
</cp:coreProperties>
</file>