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УБПиМО\1 ПАПКИ РАБОТНИКОВ\Мотина Е И\"/>
    </mc:Choice>
  </mc:AlternateContent>
  <bookViews>
    <workbookView xWindow="13560" yWindow="30" windowWidth="15240" windowHeight="11025" tabRatio="574"/>
  </bookViews>
  <sheets>
    <sheet name="на 01.06.2023  " sheetId="1" r:id="rId1"/>
  </sheets>
  <definedNames>
    <definedName name="_xlnm.Print_Area" localSheetId="0">'на 01.06.2023  '!$A$1:$G$91</definedName>
  </definedNames>
  <calcPr calcId="152511"/>
</workbook>
</file>

<file path=xl/calcChain.xml><?xml version="1.0" encoding="utf-8"?>
<calcChain xmlns="http://schemas.openxmlformats.org/spreadsheetml/2006/main">
  <c r="G21" i="1" l="1"/>
  <c r="G23" i="1"/>
  <c r="D87" i="1" l="1"/>
  <c r="D88" i="1"/>
  <c r="D89" i="1"/>
  <c r="D84" i="1"/>
  <c r="G49" i="1"/>
  <c r="G50" i="1"/>
  <c r="D50" i="1"/>
  <c r="D49" i="1"/>
  <c r="D47" i="1"/>
  <c r="D11" i="1"/>
  <c r="D35" i="1" l="1"/>
  <c r="G35" i="1"/>
  <c r="G24" i="1" l="1"/>
  <c r="F91" i="1" l="1"/>
  <c r="G43" i="1" l="1"/>
  <c r="G84" i="1"/>
  <c r="G60" i="1"/>
  <c r="D60" i="1"/>
  <c r="G48" i="1"/>
  <c r="G31" i="1"/>
  <c r="G9" i="1"/>
  <c r="G10" i="1"/>
  <c r="G11" i="1"/>
  <c r="G12" i="1"/>
  <c r="G13" i="1"/>
  <c r="G17" i="1"/>
  <c r="G19" i="1"/>
  <c r="D22" i="1"/>
  <c r="D23" i="1"/>
  <c r="D21" i="1"/>
  <c r="D6" i="1"/>
  <c r="G45" i="1" l="1"/>
  <c r="G47" i="1"/>
  <c r="G46" i="1"/>
  <c r="G33" i="1"/>
  <c r="G62" i="1"/>
  <c r="G58" i="1"/>
  <c r="G70" i="1"/>
  <c r="G57" i="1"/>
  <c r="G61" i="1"/>
  <c r="G59" i="1"/>
  <c r="G25" i="1"/>
  <c r="D24" i="1"/>
  <c r="G20" i="1"/>
  <c r="G18" i="1"/>
  <c r="G16" i="1"/>
  <c r="G14" i="1"/>
  <c r="G8" i="1"/>
  <c r="G34" i="1"/>
  <c r="G42" i="1"/>
  <c r="G32" i="1"/>
  <c r="G30" i="1"/>
  <c r="G28" i="1"/>
  <c r="G15" i="1"/>
  <c r="G7" i="1"/>
  <c r="G44" i="1"/>
  <c r="G41" i="1"/>
  <c r="G27" i="1"/>
  <c r="G29" i="1"/>
  <c r="G26" i="1"/>
  <c r="D75" i="1" l="1"/>
  <c r="G75" i="1"/>
  <c r="D58" i="1"/>
  <c r="D81" i="1" l="1"/>
  <c r="G89" i="1"/>
  <c r="G74" i="1"/>
  <c r="G72" i="1"/>
  <c r="D44" i="1"/>
  <c r="D43" i="1"/>
  <c r="D16" i="1"/>
  <c r="G85" i="1"/>
  <c r="G68" i="1"/>
  <c r="D85" i="1"/>
  <c r="D83" i="1"/>
  <c r="D78" i="1"/>
  <c r="D72" i="1"/>
  <c r="D64" i="1"/>
  <c r="D62" i="1"/>
  <c r="D61" i="1"/>
  <c r="D57" i="1"/>
  <c r="G55" i="1"/>
  <c r="D86" i="1"/>
  <c r="D34" i="1"/>
  <c r="D32" i="1"/>
  <c r="D30" i="1"/>
  <c r="D27" i="1"/>
  <c r="D25" i="1"/>
  <c r="D20" i="1"/>
  <c r="D19" i="1"/>
  <c r="D18" i="1"/>
  <c r="D17" i="1"/>
  <c r="D14" i="1"/>
  <c r="G81" i="1"/>
  <c r="G78" i="1"/>
  <c r="G73" i="1"/>
  <c r="G71" i="1"/>
  <c r="G69" i="1"/>
  <c r="G67" i="1"/>
  <c r="G66" i="1"/>
  <c r="G65" i="1"/>
  <c r="G64" i="1"/>
  <c r="D45" i="1"/>
  <c r="D41" i="1"/>
  <c r="D39" i="1"/>
  <c r="D82" i="1"/>
  <c r="D79" i="1"/>
  <c r="D77" i="1"/>
  <c r="D68" i="1"/>
  <c r="D65" i="1"/>
  <c r="G83" i="1"/>
  <c r="G80" i="1"/>
  <c r="G56" i="1"/>
  <c r="D80" i="1"/>
  <c r="D42" i="1"/>
  <c r="D63" i="1"/>
  <c r="D59" i="1"/>
  <c r="D12" i="1"/>
  <c r="D74" i="1"/>
  <c r="D73" i="1"/>
  <c r="D71" i="1"/>
  <c r="D70" i="1"/>
  <c r="D69" i="1"/>
  <c r="D67" i="1"/>
  <c r="D66" i="1"/>
  <c r="D56" i="1"/>
  <c r="G40" i="1"/>
  <c r="G39" i="1"/>
  <c r="D5" i="1"/>
  <c r="D26" i="1"/>
  <c r="D46" i="1"/>
  <c r="D40" i="1"/>
  <c r="D33" i="1"/>
  <c r="D29" i="1"/>
  <c r="D7" i="1"/>
  <c r="D15" i="1"/>
  <c r="D31" i="1"/>
  <c r="D28" i="1"/>
  <c r="G6" i="1"/>
  <c r="G63" i="1"/>
  <c r="D55" i="1"/>
  <c r="G88" i="1"/>
  <c r="G82" i="1"/>
  <c r="G79" i="1"/>
  <c r="G77" i="1"/>
  <c r="G5" i="1"/>
  <c r="D9" i="1"/>
  <c r="D8" i="1"/>
  <c r="D13" i="1"/>
  <c r="G87" i="1"/>
  <c r="G36" i="1" l="1"/>
  <c r="G38" i="1"/>
  <c r="G90" i="1"/>
  <c r="D76" i="1"/>
  <c r="D90" i="1"/>
  <c r="C91" i="1"/>
  <c r="G86" i="1"/>
  <c r="G76" i="1"/>
  <c r="D36" i="1"/>
  <c r="D38" i="1"/>
  <c r="D37" i="1"/>
  <c r="B91" i="1" l="1"/>
  <c r="D51" i="1"/>
  <c r="E91" i="1"/>
  <c r="G37" i="1"/>
  <c r="G51" i="1" l="1"/>
</calcChain>
</file>

<file path=xl/sharedStrings.xml><?xml version="1.0" encoding="utf-8"?>
<sst xmlns="http://schemas.openxmlformats.org/spreadsheetml/2006/main" count="103" uniqueCount="92">
  <si>
    <t xml:space="preserve">                        I. Доходы</t>
  </si>
  <si>
    <t>Консолидированный бюджет</t>
  </si>
  <si>
    <t>Областной бюджет</t>
  </si>
  <si>
    <t xml:space="preserve">Исполнение  </t>
  </si>
  <si>
    <t>% исполнения</t>
  </si>
  <si>
    <t>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</si>
  <si>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</si>
  <si>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</si>
  <si>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производимыми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</si>
  <si>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</si>
  <si>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</si>
  <si>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</si>
  <si>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</si>
  <si>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 физических лиц</t>
  </si>
  <si>
    <t>Налоги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</si>
  <si>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</si>
  <si>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</si>
  <si>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</si>
  <si>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</si>
  <si>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 за пользование объектами животного мира  и за пользование объектами водных биологических ресурсов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</si>
  <si>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</si>
  <si>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</si>
  <si>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в виде прибыли, приходящейся на доли в уставных капиталах хозяйственных товариществ и обществ, или дивидендов по акциям, принадлежащим субъектам РФ или муниципальным образованиям</t>
  </si>
  <si>
    <t>Доходы от размещения средств бюджетов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</si>
  <si>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</si>
  <si>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</si>
  <si>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в том числе арендная плата за землю</t>
  </si>
  <si>
    <t>Платежи от государственных и муниципальных унитарных предприятий</t>
  </si>
  <si>
    <t xml:space="preserve">Прочие доходы от использования имущества и прав, находящихся в государственной и муниципальной собственности </t>
  </si>
  <si>
    <t>Платежи при пользовании природными ресурсами</t>
  </si>
  <si>
    <t xml:space="preserve">Доходы от оказания платных услуг (работ) и компенсации затрат государства </t>
  </si>
  <si>
    <t>Доходы от продажи материальных и нематериальных активов</t>
  </si>
  <si>
    <t>Административные платежи и сборы</t>
  </si>
  <si>
    <t xml:space="preserve">Прочие неналоговые доходы </t>
  </si>
  <si>
    <t>Штрафы, санкции, возмещение ущерба</t>
  </si>
  <si>
    <t>ИТОГО ДОХОДОВ</t>
  </si>
  <si>
    <t>Безвозмездные поступления     всего:</t>
  </si>
  <si>
    <r>
      <rPr>
        <sz val="10"/>
        <rFont val="Times New Roman"/>
        <family val="1"/>
        <charset val="204"/>
      </rPr>
      <t xml:space="preserve">в т. ч. </t>
    </r>
    <r>
      <rPr>
        <i/>
        <sz val="10"/>
        <rFont val="Times New Roman"/>
        <family val="1"/>
        <charset val="204"/>
      </rPr>
      <t xml:space="preserve">  из федерального бюджета</t>
    </r>
  </si>
  <si>
    <t>дотации</t>
  </si>
  <si>
    <t>субсидии</t>
  </si>
  <si>
    <t>субвенции</t>
  </si>
  <si>
    <t>иные межбюджетные трансферты</t>
  </si>
  <si>
    <t xml:space="preserve">прочие безвозмездные поступления </t>
  </si>
  <si>
    <t>от государственных организаций</t>
  </si>
  <si>
    <t>от негосударственных организаций</t>
  </si>
  <si>
    <t>прочие безвозмездные поступления</t>
  </si>
  <si>
    <t xml:space="preserve"> -перечисления для осуществления возврата (зачета) излишне уплаченных или излишне взысканных сумм налогов, сборов  и иных платежей</t>
  </si>
  <si>
    <t xml:space="preserve">доходы бюджетов от возврата остатков </t>
  </si>
  <si>
    <t>возврат остатков субсидий, субвенций и иных межбюджетных трансфертов прошлых лет</t>
  </si>
  <si>
    <t xml:space="preserve">Поступление межбюджетных трансфертов сверх утвержденных законом о бюджете </t>
  </si>
  <si>
    <t>ВСЕГО ДОХОДОВ</t>
  </si>
  <si>
    <t>Общегосударственные вопросы, в т.ч.</t>
  </si>
  <si>
    <t xml:space="preserve">           - функционирование законодательной и исполни-тельной власти</t>
  </si>
  <si>
    <t xml:space="preserve">          - судебная система</t>
  </si>
  <si>
    <t xml:space="preserve">          - обеспечение деятельности финансовых, налоговых и таможенных органов и органов финансового надзора</t>
  </si>
  <si>
    <t xml:space="preserve">           - обеспечение проведения выборов и референдумов</t>
  </si>
  <si>
    <t xml:space="preserve">          - резервные фонды</t>
  </si>
  <si>
    <t xml:space="preserve">        - прикладные научные исследования в области общегосударственных вопросов</t>
  </si>
  <si>
    <t xml:space="preserve">      - другие общегосударственные вопросы</t>
  </si>
  <si>
    <t>Национальная   оборона</t>
  </si>
  <si>
    <t>Национальная экономика, в т.ч.</t>
  </si>
  <si>
    <t xml:space="preserve">           - общеэкономические вопросы </t>
  </si>
  <si>
    <t xml:space="preserve">          - топливно-энергетический комплекс</t>
  </si>
  <si>
    <t xml:space="preserve">          - воспроизводство минерально-сырьевой базы</t>
  </si>
  <si>
    <t xml:space="preserve">          - сельское хозяйство и рыболовство</t>
  </si>
  <si>
    <t xml:space="preserve">         - водное хозяйство</t>
  </si>
  <si>
    <t xml:space="preserve">         - лесное хозяйство</t>
  </si>
  <si>
    <t xml:space="preserve">         - транспорт</t>
  </si>
  <si>
    <t xml:space="preserve">         - дорожное хозяйство (дорожные фонды)</t>
  </si>
  <si>
    <t xml:space="preserve">         - связь и информатика</t>
  </si>
  <si>
    <t xml:space="preserve">         - прикладные научные исследования в области национальной экономики</t>
  </si>
  <si>
    <t xml:space="preserve">         - другие вопросы в области национальной экономики</t>
  </si>
  <si>
    <t>Жилищно-коммунальное хозяйство</t>
  </si>
  <si>
    <t>Охрана окружающей среды</t>
  </si>
  <si>
    <t>Образование</t>
  </si>
  <si>
    <t xml:space="preserve">Культура, кинематография </t>
  </si>
  <si>
    <t xml:space="preserve">Здравоохранение </t>
  </si>
  <si>
    <t>Социальная политика</t>
  </si>
  <si>
    <t>Физическая культура и спорт</t>
  </si>
  <si>
    <t>Средства массовой информации</t>
  </si>
  <si>
    <t xml:space="preserve">Межбюджетные трансферты </t>
  </si>
  <si>
    <t xml:space="preserve">          - дотации на выравнивание бюджетной обеспеченности</t>
  </si>
  <si>
    <t xml:space="preserve">          - иные дотации</t>
  </si>
  <si>
    <t xml:space="preserve">          -прочие межбюджетные трансферты общего характера</t>
  </si>
  <si>
    <t>ИТОГО РАСХОДОВ</t>
  </si>
  <si>
    <t xml:space="preserve">Дефицит(-), профицит (+) </t>
  </si>
  <si>
    <t xml:space="preserve">                        II. Расходы</t>
  </si>
  <si>
    <t>Обслуживание государственного (муниципального) долга</t>
  </si>
  <si>
    <t>(тыс.рублей)</t>
  </si>
  <si>
    <t>Национальная безопасность и правоохранительная деятельность</t>
  </si>
  <si>
    <t>Бюджет принятый на 2023 год</t>
  </si>
  <si>
    <t>Справка об исполнении консолидированного и областного бюджетов области на 1 июня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</si>
</sst>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_ ;\-#,##0\ "/>
    <numFmt numFmtId="168" formatCode="#,##0.000"/>
    <numFmt numFmtId="169" formatCode="#,##0.0;\-#,##0.0;&quot; &quot;"/>
    <numFmt numFmtId="170" formatCode="#,##0;\-#,##0;&quot; &quot;"/>
    <numFmt numFmtId="171" formatCode="#,##0.0"/>
    <numFmt numFmtId="172" formatCode="#,##0.000;\-#,##0.000;&quot; &quot;"/>
  </numFmts>
  <fonts count="12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</cellStyleXfs>
  <cellXfs count="93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49" fontId="8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9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wrapText="1"/>
    </xf>
    <xf numFmtId="168" fontId="9" fillId="0" borderId="0" xfId="0" applyNumberFormat="1" applyFont="1" applyFill="1"/>
    <xf numFmtId="0" fontId="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70" fontId="9" fillId="0" borderId="0" xfId="0" applyNumberFormat="1" applyFont="1" applyFill="1"/>
    <xf numFmtId="0" fontId="4" fillId="0" borderId="0" xfId="0" applyFont="1" applyFill="1" applyBorder="1"/>
    <xf numFmtId="164" fontId="0" fillId="0" borderId="0" xfId="1" applyFont="1" applyFill="1" applyBorder="1"/>
    <xf numFmtId="43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0" fontId="6" fillId="0" borderId="0" xfId="0" applyFont="1" applyFill="1" applyBorder="1"/>
    <xf numFmtId="170" fontId="0" fillId="0" borderId="0" xfId="0" applyNumberFormat="1" applyFill="1" applyBorder="1"/>
    <xf numFmtId="0" fontId="6" fillId="0" borderId="0" xfId="0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left" wrapText="1"/>
    </xf>
    <xf numFmtId="3" fontId="6" fillId="0" borderId="4" xfId="0" applyNumberFormat="1" applyFont="1" applyFill="1" applyBorder="1" applyAlignment="1">
      <alignment horizontal="left" wrapText="1"/>
    </xf>
    <xf numFmtId="3" fontId="6" fillId="0" borderId="2" xfId="0" applyNumberFormat="1" applyFont="1" applyFill="1" applyBorder="1" applyAlignment="1">
      <alignment horizontal="left" wrapText="1"/>
    </xf>
    <xf numFmtId="3" fontId="7" fillId="0" borderId="2" xfId="0" applyNumberFormat="1" applyFont="1" applyFill="1" applyBorder="1" applyAlignment="1">
      <alignment horizontal="left" wrapText="1"/>
    </xf>
    <xf numFmtId="3" fontId="6" fillId="0" borderId="3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center" vertical="justify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justify" wrapText="1"/>
    </xf>
    <xf numFmtId="49" fontId="7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3" fontId="7" fillId="0" borderId="2" xfId="0" applyNumberFormat="1" applyFont="1" applyFill="1" applyBorder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left" wrapText="1"/>
    </xf>
    <xf numFmtId="3" fontId="10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left" wrapText="1"/>
    </xf>
    <xf numFmtId="3" fontId="10" fillId="0" borderId="3" xfId="0" applyNumberFormat="1" applyFont="1" applyFill="1" applyBorder="1" applyAlignment="1">
      <alignment horizontal="left" wrapText="1"/>
    </xf>
    <xf numFmtId="3" fontId="5" fillId="0" borderId="1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0" fontId="4" fillId="0" borderId="11" xfId="1" applyNumberFormat="1" applyFont="1" applyFill="1" applyBorder="1" applyAlignment="1">
      <alignment horizontal="right" wrapText="1"/>
    </xf>
    <xf numFmtId="170" fontId="6" fillId="0" borderId="12" xfId="1" applyNumberFormat="1" applyFont="1" applyFill="1" applyBorder="1" applyAlignment="1">
      <alignment horizontal="right" wrapText="1"/>
    </xf>
    <xf numFmtId="170" fontId="6" fillId="0" borderId="13" xfId="1" applyNumberFormat="1" applyFont="1" applyFill="1" applyBorder="1" applyAlignment="1">
      <alignment horizontal="right" wrapText="1"/>
    </xf>
    <xf numFmtId="170" fontId="7" fillId="0" borderId="13" xfId="1" applyNumberFormat="1" applyFont="1" applyFill="1" applyBorder="1" applyAlignment="1">
      <alignment horizontal="right" wrapText="1"/>
    </xf>
    <xf numFmtId="170" fontId="6" fillId="0" borderId="14" xfId="1" applyNumberFormat="1" applyFont="1" applyFill="1" applyBorder="1" applyAlignment="1">
      <alignment horizontal="right" wrapText="1"/>
    </xf>
    <xf numFmtId="170" fontId="4" fillId="0" borderId="12" xfId="1" applyNumberFormat="1" applyFont="1" applyFill="1" applyBorder="1" applyAlignment="1">
      <alignment horizontal="right" wrapText="1"/>
    </xf>
    <xf numFmtId="166" fontId="6" fillId="0" borderId="14" xfId="1" applyNumberFormat="1" applyFont="1" applyFill="1" applyBorder="1" applyAlignment="1">
      <alignment horizontal="right" wrapText="1"/>
    </xf>
    <xf numFmtId="170" fontId="4" fillId="0" borderId="11" xfId="0" applyNumberFormat="1" applyFont="1" applyFill="1" applyBorder="1"/>
    <xf numFmtId="165" fontId="5" fillId="0" borderId="15" xfId="0" applyNumberFormat="1" applyFont="1" applyFill="1" applyBorder="1" applyAlignment="1">
      <alignment horizontal="center" vertical="center" wrapText="1"/>
    </xf>
    <xf numFmtId="169" fontId="4" fillId="0" borderId="16" xfId="0" applyNumberFormat="1" applyFont="1" applyFill="1" applyBorder="1" applyAlignment="1">
      <alignment horizontal="right" wrapText="1"/>
    </xf>
    <xf numFmtId="171" fontId="6" fillId="0" borderId="17" xfId="0" applyNumberFormat="1" applyFont="1" applyFill="1" applyBorder="1" applyAlignment="1">
      <alignment horizontal="right" wrapText="1"/>
    </xf>
    <xf numFmtId="171" fontId="6" fillId="0" borderId="18" xfId="0" applyNumberFormat="1" applyFont="1" applyFill="1" applyBorder="1" applyAlignment="1">
      <alignment horizontal="right" wrapText="1"/>
    </xf>
    <xf numFmtId="171" fontId="7" fillId="0" borderId="18" xfId="0" applyNumberFormat="1" applyFont="1" applyFill="1" applyBorder="1" applyAlignment="1">
      <alignment horizontal="right" wrapText="1"/>
    </xf>
    <xf numFmtId="171" fontId="6" fillId="0" borderId="19" xfId="0" applyNumberFormat="1" applyFont="1" applyFill="1" applyBorder="1" applyAlignment="1">
      <alignment horizontal="right" wrapText="1"/>
    </xf>
    <xf numFmtId="169" fontId="4" fillId="0" borderId="16" xfId="1" applyNumberFormat="1" applyFont="1" applyFill="1" applyBorder="1" applyAlignment="1">
      <alignment horizontal="right" wrapText="1"/>
    </xf>
    <xf numFmtId="171" fontId="4" fillId="0" borderId="16" xfId="0" applyNumberFormat="1" applyFont="1" applyFill="1" applyBorder="1" applyAlignment="1">
      <alignment horizontal="right" wrapText="1"/>
    </xf>
    <xf numFmtId="169" fontId="4" fillId="0" borderId="17" xfId="1" applyNumberFormat="1" applyFont="1" applyFill="1" applyBorder="1" applyAlignment="1">
      <alignment horizontal="right" wrapText="1"/>
    </xf>
    <xf numFmtId="171" fontId="4" fillId="0" borderId="16" xfId="0" applyNumberFormat="1" applyFont="1" applyFill="1" applyBorder="1"/>
    <xf numFmtId="0" fontId="5" fillId="0" borderId="20" xfId="0" applyFont="1" applyFill="1" applyBorder="1" applyAlignment="1">
      <alignment horizontal="center" vertical="center" wrapText="1"/>
    </xf>
    <xf numFmtId="170" fontId="4" fillId="0" borderId="1" xfId="1" applyNumberFormat="1" applyFont="1" applyFill="1" applyBorder="1" applyAlignment="1">
      <alignment horizontal="right" wrapText="1"/>
    </xf>
    <xf numFmtId="170" fontId="6" fillId="0" borderId="4" xfId="1" applyNumberFormat="1" applyFont="1" applyFill="1" applyBorder="1" applyAlignment="1">
      <alignment horizontal="right" wrapText="1"/>
    </xf>
    <xf numFmtId="170" fontId="6" fillId="0" borderId="2" xfId="1" applyNumberFormat="1" applyFont="1" applyFill="1" applyBorder="1" applyAlignment="1">
      <alignment horizontal="right" wrapText="1"/>
    </xf>
    <xf numFmtId="170" fontId="7" fillId="0" borderId="2" xfId="1" applyNumberFormat="1" applyFont="1" applyFill="1" applyBorder="1" applyAlignment="1">
      <alignment horizontal="right" wrapText="1"/>
    </xf>
    <xf numFmtId="170" fontId="4" fillId="0" borderId="3" xfId="1" applyNumberFormat="1" applyFont="1" applyFill="1" applyBorder="1" applyAlignment="1">
      <alignment horizontal="right" wrapText="1"/>
    </xf>
    <xf numFmtId="170" fontId="4" fillId="0" borderId="4" xfId="1" applyNumberFormat="1" applyFont="1" applyFill="1" applyBorder="1" applyAlignment="1">
      <alignment horizontal="right" wrapText="1"/>
    </xf>
    <xf numFmtId="170" fontId="4" fillId="0" borderId="1" xfId="0" applyNumberFormat="1" applyFont="1" applyFill="1" applyBorder="1"/>
    <xf numFmtId="170" fontId="4" fillId="0" borderId="14" xfId="1" applyNumberFormat="1" applyFont="1" applyFill="1" applyBorder="1" applyAlignment="1">
      <alignment horizontal="right" wrapText="1"/>
    </xf>
    <xf numFmtId="0" fontId="5" fillId="0" borderId="15" xfId="0" applyFont="1" applyFill="1" applyBorder="1" applyAlignment="1">
      <alignment horizontal="center" vertical="center" wrapText="1"/>
    </xf>
    <xf numFmtId="169" fontId="6" fillId="0" borderId="17" xfId="0" applyNumberFormat="1" applyFont="1" applyFill="1" applyBorder="1" applyAlignment="1">
      <alignment horizontal="right" wrapText="1"/>
    </xf>
    <xf numFmtId="169" fontId="6" fillId="0" borderId="18" xfId="0" applyNumberFormat="1" applyFont="1" applyFill="1" applyBorder="1" applyAlignment="1">
      <alignment horizontal="right" wrapText="1"/>
    </xf>
    <xf numFmtId="169" fontId="7" fillId="0" borderId="18" xfId="0" applyNumberFormat="1" applyFont="1" applyFill="1" applyBorder="1" applyAlignment="1">
      <alignment horizontal="right" wrapText="1"/>
    </xf>
    <xf numFmtId="169" fontId="6" fillId="0" borderId="19" xfId="0" applyNumberFormat="1" applyFont="1" applyFill="1" applyBorder="1" applyAlignment="1">
      <alignment horizontal="right" wrapText="1"/>
    </xf>
    <xf numFmtId="0" fontId="5" fillId="0" borderId="21" xfId="0" applyFont="1" applyFill="1" applyBorder="1" applyAlignment="1">
      <alignment horizontal="center" vertical="center" wrapText="1"/>
    </xf>
    <xf numFmtId="170" fontId="4" fillId="0" borderId="13" xfId="1" applyNumberFormat="1" applyFont="1" applyFill="1" applyBorder="1" applyAlignment="1">
      <alignment horizontal="right" wrapText="1"/>
    </xf>
    <xf numFmtId="165" fontId="5" fillId="0" borderId="22" xfId="0" applyNumberFormat="1" applyFont="1" applyFill="1" applyBorder="1" applyAlignment="1">
      <alignment horizontal="center" vertical="center" wrapText="1"/>
    </xf>
    <xf numFmtId="169" fontId="6" fillId="0" borderId="18" xfId="1" applyNumberFormat="1" applyFont="1" applyFill="1" applyBorder="1" applyAlignment="1">
      <alignment horizontal="right" wrapText="1"/>
    </xf>
    <xf numFmtId="169" fontId="4" fillId="0" borderId="18" xfId="1" applyNumberFormat="1" applyFont="1" applyFill="1" applyBorder="1" applyAlignment="1">
      <alignment horizontal="right" wrapText="1"/>
    </xf>
    <xf numFmtId="172" fontId="4" fillId="0" borderId="18" xfId="1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70" fontId="4" fillId="0" borderId="2" xfId="1" applyNumberFormat="1" applyFont="1" applyFill="1" applyBorder="1" applyAlignment="1">
      <alignment horizontal="right" wrapText="1"/>
    </xf>
    <xf numFmtId="170" fontId="6" fillId="0" borderId="3" xfId="1" applyNumberFormat="1" applyFont="1" applyFill="1" applyBorder="1" applyAlignment="1">
      <alignment horizontal="right" wrapText="1"/>
    </xf>
    <xf numFmtId="0" fontId="5" fillId="0" borderId="22" xfId="0" applyFont="1" applyFill="1" applyBorder="1" applyAlignment="1">
      <alignment horizontal="center" vertical="center" wrapText="1"/>
    </xf>
    <xf numFmtId="169" fontId="4" fillId="0" borderId="17" xfId="0" applyNumberFormat="1" applyFont="1" applyFill="1" applyBorder="1" applyAlignment="1">
      <alignment horizontal="right" wrapText="1"/>
    </xf>
    <xf numFmtId="169" fontId="4" fillId="0" borderId="18" xfId="0" applyNumberFormat="1" applyFont="1" applyFill="1" applyBorder="1" applyAlignment="1">
      <alignment horizontal="right" wrapText="1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9" max="30000" page="10" val="0"/>
</file>

<file path=xl/ctrlProps/ctrlProp10.xml><?xml version="1.0" encoding="utf-8"?>
<formControlPr xmlns="http://schemas.microsoft.com/office/spreadsheetml/2009/9/main" objectType="Spin" dx="19" max="30000" page="10" val="0"/>
</file>

<file path=xl/ctrlProps/ctrlProp11.xml><?xml version="1.0" encoding="utf-8"?>
<formControlPr xmlns="http://schemas.microsoft.com/office/spreadsheetml/2009/9/main" objectType="Spin" dx="19" max="30000" page="10" val="0"/>
</file>

<file path=xl/ctrlProps/ctrlProp12.xml><?xml version="1.0" encoding="utf-8"?>
<formControlPr xmlns="http://schemas.microsoft.com/office/spreadsheetml/2009/9/main" objectType="Spin" dx="19" max="30000" page="10" val="0"/>
</file>

<file path=xl/ctrlProps/ctrlProp13.xml><?xml version="1.0" encoding="utf-8"?>
<formControlPr xmlns="http://schemas.microsoft.com/office/spreadsheetml/2009/9/main" objectType="Spin" dx="19" max="30000" page="10" val="0"/>
</file>

<file path=xl/ctrlProps/ctrlProp14.xml><?xml version="1.0" encoding="utf-8"?>
<formControlPr xmlns="http://schemas.microsoft.com/office/spreadsheetml/2009/9/main" objectType="Spin" dx="19" max="30000" page="10" val="0"/>
</file>

<file path=xl/ctrlProps/ctrlProp15.xml><?xml version="1.0" encoding="utf-8"?>
<formControlPr xmlns="http://schemas.microsoft.com/office/spreadsheetml/2009/9/main" objectType="Spin" dx="19" max="30000" page="10" val="0"/>
</file>

<file path=xl/ctrlProps/ctrlProp16.xml><?xml version="1.0" encoding="utf-8"?>
<formControlPr xmlns="http://schemas.microsoft.com/office/spreadsheetml/2009/9/main" objectType="Spin" dx="19" max="30000" page="10" val="0"/>
</file>

<file path=xl/ctrlProps/ctrlProp17.xml><?xml version="1.0" encoding="utf-8"?>
<formControlPr xmlns="http://schemas.microsoft.com/office/spreadsheetml/2009/9/main" objectType="Spin" dx="19" max="30000" page="10" val="0"/>
</file>

<file path=xl/ctrlProps/ctrlProp18.xml><?xml version="1.0" encoding="utf-8"?>
<formControlPr xmlns="http://schemas.microsoft.com/office/spreadsheetml/2009/9/main" objectType="Spin" dx="19" max="30000" page="10" val="0"/>
</file>

<file path=xl/ctrlProps/ctrlProp19.xml><?xml version="1.0" encoding="utf-8"?>
<formControlPr xmlns="http://schemas.microsoft.com/office/spreadsheetml/2009/9/main" objectType="Spin" dx="19" max="30000" page="10" val="0"/>
</file>

<file path=xl/ctrlProps/ctrlProp2.xml><?xml version="1.0" encoding="utf-8"?>
<formControlPr xmlns="http://schemas.microsoft.com/office/spreadsheetml/2009/9/main" objectType="Spin" dx="19" max="30000" page="10" val="0"/>
</file>

<file path=xl/ctrlProps/ctrlProp20.xml><?xml version="1.0" encoding="utf-8"?>
<formControlPr xmlns="http://schemas.microsoft.com/office/spreadsheetml/2009/9/main" objectType="Spin" dx="19" max="30000" page="10" val="0"/>
</file>

<file path=xl/ctrlProps/ctrlProp21.xml><?xml version="1.0" encoding="utf-8"?>
<formControlPr xmlns="http://schemas.microsoft.com/office/spreadsheetml/2009/9/main" objectType="Spin" dx="19" max="30000" page="10" val="0"/>
</file>

<file path=xl/ctrlProps/ctrlProp22.xml><?xml version="1.0" encoding="utf-8"?>
<formControlPr xmlns="http://schemas.microsoft.com/office/spreadsheetml/2009/9/main" objectType="Spin" dx="19" max="30000" page="10" val="0"/>
</file>

<file path=xl/ctrlProps/ctrlProp23.xml><?xml version="1.0" encoding="utf-8"?>
<formControlPr xmlns="http://schemas.microsoft.com/office/spreadsheetml/2009/9/main" objectType="Spin" dx="19" max="30000" page="10" val="0"/>
</file>

<file path=xl/ctrlProps/ctrlProp24.xml><?xml version="1.0" encoding="utf-8"?>
<formControlPr xmlns="http://schemas.microsoft.com/office/spreadsheetml/2009/9/main" objectType="Spin" dx="19" max="30000" page="10" val="0"/>
</file>

<file path=xl/ctrlProps/ctrlProp25.xml><?xml version="1.0" encoding="utf-8"?>
<formControlPr xmlns="http://schemas.microsoft.com/office/spreadsheetml/2009/9/main" objectType="Spin" dx="19" max="30000" page="10" val="0"/>
</file>

<file path=xl/ctrlProps/ctrlProp26.xml><?xml version="1.0" encoding="utf-8"?>
<formControlPr xmlns="http://schemas.microsoft.com/office/spreadsheetml/2009/9/main" objectType="Spin" dx="19" max="30000" page="10" val="0"/>
</file>

<file path=xl/ctrlProps/ctrlProp27.xml><?xml version="1.0" encoding="utf-8"?>
<formControlPr xmlns="http://schemas.microsoft.com/office/spreadsheetml/2009/9/main" objectType="Spin" dx="19" max="30000" page="10" val="0"/>
</file>

<file path=xl/ctrlProps/ctrlProp28.xml><?xml version="1.0" encoding="utf-8"?>
<formControlPr xmlns="http://schemas.microsoft.com/office/spreadsheetml/2009/9/main" objectType="Spin" dx="19" max="30000" page="10" val="0"/>
</file>

<file path=xl/ctrlProps/ctrlProp29.xml><?xml version="1.0" encoding="utf-8"?>
<formControlPr xmlns="http://schemas.microsoft.com/office/spreadsheetml/2009/9/main" objectType="Spin" dx="19" max="30000" page="10" val="0"/>
</file>

<file path=xl/ctrlProps/ctrlProp3.xml><?xml version="1.0" encoding="utf-8"?>
<formControlPr xmlns="http://schemas.microsoft.com/office/spreadsheetml/2009/9/main" objectType="Spin" dx="19" max="30000" page="10" val="0"/>
</file>

<file path=xl/ctrlProps/ctrlProp30.xml><?xml version="1.0" encoding="utf-8"?>
<formControlPr xmlns="http://schemas.microsoft.com/office/spreadsheetml/2009/9/main" objectType="Spin" dx="19" max="30000" page="10" val="0"/>
</file>

<file path=xl/ctrlProps/ctrlProp31.xml><?xml version="1.0" encoding="utf-8"?>
<formControlPr xmlns="http://schemas.microsoft.com/office/spreadsheetml/2009/9/main" objectType="Spin" dx="19" max="30000" page="10" val="0"/>
</file>

<file path=xl/ctrlProps/ctrlProp32.xml><?xml version="1.0" encoding="utf-8"?>
<formControlPr xmlns="http://schemas.microsoft.com/office/spreadsheetml/2009/9/main" objectType="Spin" dx="19" max="30000" page="10" val="0"/>
</file>

<file path=xl/ctrlProps/ctrlProp4.xml><?xml version="1.0" encoding="utf-8"?>
<formControlPr xmlns="http://schemas.microsoft.com/office/spreadsheetml/2009/9/main" objectType="Spin" dx="19" max="30000" page="10" val="0"/>
</file>

<file path=xl/ctrlProps/ctrlProp5.xml><?xml version="1.0" encoding="utf-8"?>
<formControlPr xmlns="http://schemas.microsoft.com/office/spreadsheetml/2009/9/main" objectType="Spin" dx="19" max="30000" page="10" val="0"/>
</file>

<file path=xl/ctrlProps/ctrlProp6.xml><?xml version="1.0" encoding="utf-8"?>
<formControlPr xmlns="http://schemas.microsoft.com/office/spreadsheetml/2009/9/main" objectType="Spin" dx="19" max="30000" page="10" val="0"/>
</file>

<file path=xl/ctrlProps/ctrlProp7.xml><?xml version="1.0" encoding="utf-8"?>
<formControlPr xmlns="http://schemas.microsoft.com/office/spreadsheetml/2009/9/main" objectType="Spin" dx="19" max="30000" page="10" val="0"/>
</file>

<file path=xl/ctrlProps/ctrlProp8.xml><?xml version="1.0" encoding="utf-8"?>
<formControlPr xmlns="http://schemas.microsoft.com/office/spreadsheetml/2009/9/main" objectType="Spin" dx="19" max="30000" page="10" val="0"/>
</file>

<file path=xl/ctrlProps/ctrlProp9.xml><?xml version="1.0" encoding="utf-8"?>
<formControlPr xmlns="http://schemas.microsoft.com/office/spreadsheetml/2009/9/main" objectType="Spin" dx="19" max="3000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29" name="Spinne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0" name="Spinne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0</xdr:rowOff>
        </xdr:from>
        <xdr:to>
          <xdr:col>0</xdr:col>
          <xdr:colOff>180975</xdr:colOff>
          <xdr:row>1</xdr:row>
          <xdr:rowOff>57150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47625</xdr:rowOff>
        </xdr:from>
        <xdr:to>
          <xdr:col>0</xdr:col>
          <xdr:colOff>190500</xdr:colOff>
          <xdr:row>1</xdr:row>
          <xdr:rowOff>95250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51</xdr:row>
          <xdr:rowOff>0</xdr:rowOff>
        </xdr:from>
        <xdr:to>
          <xdr:col>0</xdr:col>
          <xdr:colOff>180975</xdr:colOff>
          <xdr:row>51</xdr:row>
          <xdr:rowOff>57150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51</xdr:row>
          <xdr:rowOff>47625</xdr:rowOff>
        </xdr:from>
        <xdr:to>
          <xdr:col>0</xdr:col>
          <xdr:colOff>190500</xdr:colOff>
          <xdr:row>51</xdr:row>
          <xdr:rowOff>95250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99"/>
  <sheetViews>
    <sheetView tabSelected="1" view="pageBreakPreview" zoomScaleNormal="100" zoomScaleSheetLayoutView="100" workbookViewId="0">
      <selection activeCell="I5" sqref="I5"/>
    </sheetView>
  </sheetViews>
  <sheetFormatPr defaultColWidth="8.85546875" defaultRowHeight="24.95" customHeight="1" x14ac:dyDescent="0.2"/>
  <cols>
    <col min="1" max="1" width="44.85546875" style="6" customWidth="1"/>
    <col min="2" max="2" width="13.85546875" style="2" customWidth="1"/>
    <col min="3" max="3" width="12" style="2" bestFit="1" customWidth="1"/>
    <col min="4" max="4" width="11.28515625" style="2" customWidth="1"/>
    <col min="5" max="6" width="13.28515625" style="2" customWidth="1"/>
    <col min="7" max="7" width="11.5703125" style="2" customWidth="1"/>
    <col min="8" max="8" width="27.85546875" style="1" bestFit="1" customWidth="1"/>
    <col min="9" max="9" width="28" style="1" customWidth="1"/>
    <col min="10" max="10" width="32.85546875" style="1" customWidth="1"/>
    <col min="11" max="11" width="18.42578125" style="1" customWidth="1"/>
    <col min="12" max="16384" width="8.85546875" style="1"/>
  </cols>
  <sheetData>
    <row r="1" spans="1:11" ht="15" customHeight="1" x14ac:dyDescent="0.25">
      <c r="A1" s="43" t="s">
        <v>91</v>
      </c>
      <c r="B1" s="43"/>
      <c r="C1" s="43"/>
      <c r="D1" s="43"/>
      <c r="E1" s="43"/>
      <c r="F1" s="43"/>
      <c r="G1" s="43"/>
    </row>
    <row r="2" spans="1:11" ht="15.6" customHeight="1" thickBot="1" x14ac:dyDescent="0.25">
      <c r="A2" s="39" t="s">
        <v>0</v>
      </c>
      <c r="G2" s="19" t="s">
        <v>88</v>
      </c>
      <c r="H2" s="2"/>
    </row>
    <row r="3" spans="1:11" ht="15.75" customHeight="1" thickBot="1" x14ac:dyDescent="0.25">
      <c r="A3" s="46"/>
      <c r="B3" s="40" t="s">
        <v>1</v>
      </c>
      <c r="C3" s="41"/>
      <c r="D3" s="42"/>
      <c r="E3" s="40" t="s">
        <v>2</v>
      </c>
      <c r="F3" s="41"/>
      <c r="G3" s="42"/>
      <c r="H3" s="13"/>
    </row>
    <row r="4" spans="1:11" ht="38.25" customHeight="1" thickBot="1" x14ac:dyDescent="0.25">
      <c r="A4" s="47"/>
      <c r="B4" s="48" t="s">
        <v>90</v>
      </c>
      <c r="C4" s="67" t="s">
        <v>3</v>
      </c>
      <c r="D4" s="57" t="s">
        <v>4</v>
      </c>
      <c r="E4" s="48" t="s">
        <v>90</v>
      </c>
      <c r="F4" s="67" t="s">
        <v>3</v>
      </c>
      <c r="G4" s="76" t="s">
        <v>4</v>
      </c>
      <c r="H4" s="14"/>
    </row>
    <row r="5" spans="1:11" s="7" customFormat="1" ht="18.600000000000001" customHeight="1" thickBot="1" x14ac:dyDescent="0.25">
      <c r="A5" s="23" t="s">
        <v>5</v>
      </c>
      <c r="B5" s="49">
        <v>120070746.59146</v>
      </c>
      <c r="C5" s="68">
        <v>50392785.590609998</v>
      </c>
      <c r="D5" s="58">
        <f>IF(B5=0,"",C5*100/B5)</f>
        <v>41.969244817033704</v>
      </c>
      <c r="E5" s="49">
        <v>96135065</v>
      </c>
      <c r="F5" s="68">
        <v>40711063.16302</v>
      </c>
      <c r="G5" s="58">
        <f>IF(E5=0,"",F5/E5*100)</f>
        <v>42.34777722677984</v>
      </c>
      <c r="H5" s="4"/>
      <c r="I5" s="10"/>
      <c r="K5" s="15"/>
    </row>
    <row r="6" spans="1:11" ht="15" customHeight="1" x14ac:dyDescent="0.2">
      <c r="A6" s="24" t="s">
        <v>6</v>
      </c>
      <c r="B6" s="50">
        <v>40091276</v>
      </c>
      <c r="C6" s="69">
        <v>17086127.07195</v>
      </c>
      <c r="D6" s="59">
        <f>IF(B6=0,"",C6*100/B6)</f>
        <v>42.618067511620232</v>
      </c>
      <c r="E6" s="50">
        <v>40091276</v>
      </c>
      <c r="F6" s="69">
        <v>17086127.07195</v>
      </c>
      <c r="G6" s="77">
        <f t="shared" ref="G6:G51" si="0">IF(E6=0,"",F6/E6*100)</f>
        <v>42.618067511620232</v>
      </c>
      <c r="K6" s="15"/>
    </row>
    <row r="7" spans="1:11" ht="12.75" x14ac:dyDescent="0.2">
      <c r="A7" s="25" t="s">
        <v>7</v>
      </c>
      <c r="B7" s="51">
        <v>37324550.648830004</v>
      </c>
      <c r="C7" s="70">
        <v>12414683.26564</v>
      </c>
      <c r="D7" s="60">
        <f t="shared" ref="D7:D47" si="1">IF(B7=0,"",C7*100/B7)</f>
        <v>33.261440659913632</v>
      </c>
      <c r="E7" s="51">
        <v>25318827</v>
      </c>
      <c r="F7" s="70">
        <v>8295680.8799899993</v>
      </c>
      <c r="G7" s="78">
        <f t="shared" si="0"/>
        <v>32.764870505217317</v>
      </c>
      <c r="K7" s="15"/>
    </row>
    <row r="8" spans="1:11" ht="25.5" x14ac:dyDescent="0.2">
      <c r="A8" s="25" t="s">
        <v>8</v>
      </c>
      <c r="B8" s="51">
        <v>12591184.046370002</v>
      </c>
      <c r="C8" s="70">
        <v>5528238.5082200002</v>
      </c>
      <c r="D8" s="60">
        <f t="shared" si="1"/>
        <v>43.905628635567233</v>
      </c>
      <c r="E8" s="51">
        <v>11874772</v>
      </c>
      <c r="F8" s="70">
        <v>5206531.9198400006</v>
      </c>
      <c r="G8" s="78">
        <f t="shared" si="0"/>
        <v>43.845321155134606</v>
      </c>
      <c r="K8" s="15"/>
    </row>
    <row r="9" spans="1:11" ht="25.5" x14ac:dyDescent="0.2">
      <c r="A9" s="25" t="s">
        <v>9</v>
      </c>
      <c r="B9" s="51">
        <v>5316451.4519999996</v>
      </c>
      <c r="C9" s="70">
        <v>2874411.5348200002</v>
      </c>
      <c r="D9" s="60">
        <f t="shared" si="1"/>
        <v>54.066355364510535</v>
      </c>
      <c r="E9" s="51">
        <v>0</v>
      </c>
      <c r="F9" s="70">
        <v>0</v>
      </c>
      <c r="G9" s="78" t="str">
        <f t="shared" si="0"/>
        <v/>
      </c>
      <c r="K9" s="15"/>
    </row>
    <row r="10" spans="1:11" ht="25.5" x14ac:dyDescent="0.2">
      <c r="A10" s="25" t="s">
        <v>10</v>
      </c>
      <c r="B10" s="51">
        <v>129</v>
      </c>
      <c r="C10" s="70">
        <v>-9420.9577599999993</v>
      </c>
      <c r="D10" s="60"/>
      <c r="E10" s="51">
        <v>0</v>
      </c>
      <c r="F10" s="70">
        <v>0</v>
      </c>
      <c r="G10" s="78" t="str">
        <f t="shared" si="0"/>
        <v/>
      </c>
      <c r="K10" s="15"/>
    </row>
    <row r="11" spans="1:11" ht="17.45" customHeight="1" x14ac:dyDescent="0.2">
      <c r="A11" s="25" t="s">
        <v>11</v>
      </c>
      <c r="B11" s="51">
        <v>287831.96438000002</v>
      </c>
      <c r="C11" s="70">
        <v>274633.26393999998</v>
      </c>
      <c r="D11" s="60">
        <f>IF(B11=0,"",C11*100/B11)</f>
        <v>95.414442427049238</v>
      </c>
      <c r="E11" s="51">
        <v>0</v>
      </c>
      <c r="F11" s="70">
        <v>0</v>
      </c>
      <c r="G11" s="78" t="str">
        <f t="shared" si="0"/>
        <v/>
      </c>
      <c r="K11" s="15"/>
    </row>
    <row r="12" spans="1:11" ht="25.5" x14ac:dyDescent="0.2">
      <c r="A12" s="25" t="s">
        <v>12</v>
      </c>
      <c r="B12" s="51">
        <v>311409.35600000003</v>
      </c>
      <c r="C12" s="70">
        <v>80594.214640000006</v>
      </c>
      <c r="D12" s="60">
        <f t="shared" si="1"/>
        <v>25.880473109484868</v>
      </c>
      <c r="E12" s="51">
        <v>0</v>
      </c>
      <c r="F12" s="70">
        <v>0</v>
      </c>
      <c r="G12" s="78" t="str">
        <f t="shared" si="0"/>
        <v/>
      </c>
      <c r="K12" s="15"/>
    </row>
    <row r="13" spans="1:11" ht="12.75" x14ac:dyDescent="0.2">
      <c r="A13" s="25" t="s">
        <v>13</v>
      </c>
      <c r="B13" s="51">
        <v>446148.13652999996</v>
      </c>
      <c r="C13" s="70">
        <v>8057.5216300000002</v>
      </c>
      <c r="D13" s="60">
        <f t="shared" si="1"/>
        <v>1.8060193398248556</v>
      </c>
      <c r="E13" s="51">
        <v>0</v>
      </c>
      <c r="F13" s="70">
        <v>0</v>
      </c>
      <c r="G13" s="78" t="str">
        <f t="shared" si="0"/>
        <v/>
      </c>
      <c r="K13" s="15"/>
    </row>
    <row r="14" spans="1:11" ht="12.75" x14ac:dyDescent="0.2">
      <c r="A14" s="25" t="s">
        <v>14</v>
      </c>
      <c r="B14" s="51">
        <v>13533980</v>
      </c>
      <c r="C14" s="70">
        <v>7865387.5797700007</v>
      </c>
      <c r="D14" s="60">
        <f t="shared" si="1"/>
        <v>58.115850472440485</v>
      </c>
      <c r="E14" s="51">
        <v>13533980</v>
      </c>
      <c r="F14" s="70">
        <v>7865387.5797700007</v>
      </c>
      <c r="G14" s="78">
        <f t="shared" si="0"/>
        <v>58.115850472440492</v>
      </c>
      <c r="K14" s="15"/>
    </row>
    <row r="15" spans="1:11" ht="12.75" x14ac:dyDescent="0.2">
      <c r="A15" s="25" t="s">
        <v>15</v>
      </c>
      <c r="B15" s="51">
        <v>1518312</v>
      </c>
      <c r="C15" s="70">
        <v>328127.15873999998</v>
      </c>
      <c r="D15" s="60">
        <f t="shared" si="1"/>
        <v>21.611313006812829</v>
      </c>
      <c r="E15" s="51">
        <v>1518312</v>
      </c>
      <c r="F15" s="70">
        <v>328127.15873999998</v>
      </c>
      <c r="G15" s="78">
        <f t="shared" si="0"/>
        <v>21.611313006812829</v>
      </c>
      <c r="K15" s="15"/>
    </row>
    <row r="16" spans="1:11" ht="12.75" x14ac:dyDescent="0.2">
      <c r="A16" s="25" t="s">
        <v>16</v>
      </c>
      <c r="B16" s="51">
        <v>3696</v>
      </c>
      <c r="C16" s="70">
        <v>1438</v>
      </c>
      <c r="D16" s="60">
        <f t="shared" si="1"/>
        <v>38.906926406926409</v>
      </c>
      <c r="E16" s="51">
        <v>3696</v>
      </c>
      <c r="F16" s="70">
        <v>1438</v>
      </c>
      <c r="G16" s="78">
        <f t="shared" si="0"/>
        <v>38.906926406926409</v>
      </c>
      <c r="K16" s="15"/>
    </row>
    <row r="17" spans="1:11" ht="12.75" x14ac:dyDescent="0.2">
      <c r="A17" s="25" t="s">
        <v>17</v>
      </c>
      <c r="B17" s="51">
        <v>1614913.655</v>
      </c>
      <c r="C17" s="70">
        <v>514320.91993999999</v>
      </c>
      <c r="D17" s="60">
        <f t="shared" si="1"/>
        <v>31.848199335462304</v>
      </c>
      <c r="E17" s="51">
        <v>0</v>
      </c>
      <c r="F17" s="70">
        <v>0</v>
      </c>
      <c r="G17" s="78" t="str">
        <f t="shared" si="0"/>
        <v/>
      </c>
      <c r="K17" s="15"/>
    </row>
    <row r="18" spans="1:11" ht="12.75" x14ac:dyDescent="0.2">
      <c r="A18" s="25" t="s">
        <v>18</v>
      </c>
      <c r="B18" s="51">
        <v>1087546</v>
      </c>
      <c r="C18" s="70">
        <v>594902.64052999998</v>
      </c>
      <c r="D18" s="60">
        <f t="shared" si="1"/>
        <v>54.701377277834681</v>
      </c>
      <c r="E18" s="51">
        <v>1087546</v>
      </c>
      <c r="F18" s="70">
        <v>594902.64052999998</v>
      </c>
      <c r="G18" s="78">
        <f t="shared" si="0"/>
        <v>54.701377277834681</v>
      </c>
      <c r="K18" s="15"/>
    </row>
    <row r="19" spans="1:11" ht="39.6" customHeight="1" x14ac:dyDescent="0.2">
      <c r="A19" s="25" t="s">
        <v>19</v>
      </c>
      <c r="B19" s="51">
        <v>1933</v>
      </c>
      <c r="C19" s="70">
        <v>152.02014000000003</v>
      </c>
      <c r="D19" s="60">
        <f t="shared" si="1"/>
        <v>7.8644666321779635</v>
      </c>
      <c r="E19" s="51">
        <v>0</v>
      </c>
      <c r="F19" s="70">
        <v>0</v>
      </c>
      <c r="G19" s="78" t="str">
        <f t="shared" si="0"/>
        <v/>
      </c>
      <c r="K19" s="15"/>
    </row>
    <row r="20" spans="1:11" ht="15" customHeight="1" x14ac:dyDescent="0.2">
      <c r="A20" s="25" t="s">
        <v>20</v>
      </c>
      <c r="B20" s="51">
        <v>603279.09299999999</v>
      </c>
      <c r="C20" s="70">
        <v>209309.97311000002</v>
      </c>
      <c r="D20" s="60">
        <f t="shared" si="1"/>
        <v>34.695379889453591</v>
      </c>
      <c r="E20" s="51">
        <v>261378</v>
      </c>
      <c r="F20" s="70">
        <v>87798.259250000003</v>
      </c>
      <c r="G20" s="78">
        <f t="shared" si="0"/>
        <v>33.590531433402965</v>
      </c>
      <c r="K20" s="15"/>
    </row>
    <row r="21" spans="1:11" ht="24.6" customHeight="1" x14ac:dyDescent="0.2">
      <c r="A21" s="25" t="s">
        <v>21</v>
      </c>
      <c r="B21" s="51">
        <v>0</v>
      </c>
      <c r="C21" s="70">
        <v>-2.87107</v>
      </c>
      <c r="D21" s="60" t="str">
        <f>IF(B21=0,"",C21*100/B21)</f>
        <v/>
      </c>
      <c r="E21" s="51">
        <v>0</v>
      </c>
      <c r="F21" s="70">
        <v>14.56732</v>
      </c>
      <c r="G21" s="78" t="str">
        <f t="shared" si="0"/>
        <v/>
      </c>
      <c r="K21" s="15"/>
    </row>
    <row r="22" spans="1:11" ht="52.5" customHeight="1" x14ac:dyDescent="0.2">
      <c r="A22" s="25" t="s">
        <v>22</v>
      </c>
      <c r="B22" s="51">
        <v>18099</v>
      </c>
      <c r="C22" s="70">
        <v>0</v>
      </c>
      <c r="D22" s="60">
        <f>IF(B22=0,"",C22*100/B22)</f>
        <v>0</v>
      </c>
      <c r="E22" s="51">
        <v>16700</v>
      </c>
      <c r="F22" s="70">
        <v>0</v>
      </c>
      <c r="G22" s="78">
        <v>0</v>
      </c>
      <c r="K22" s="15"/>
    </row>
    <row r="23" spans="1:11" ht="17.100000000000001" hidden="1" customHeight="1" x14ac:dyDescent="0.2">
      <c r="A23" s="25" t="s">
        <v>23</v>
      </c>
      <c r="B23" s="51">
        <v>0</v>
      </c>
      <c r="C23" s="70">
        <v>0</v>
      </c>
      <c r="D23" s="60" t="str">
        <f t="shared" ref="D23:D24" si="2">IF(B23=0,"",C23*100/B23)</f>
        <v/>
      </c>
      <c r="E23" s="51">
        <v>0</v>
      </c>
      <c r="F23" s="70">
        <v>0</v>
      </c>
      <c r="G23" s="78" t="str">
        <f t="shared" si="0"/>
        <v/>
      </c>
      <c r="K23" s="15"/>
    </row>
    <row r="24" spans="1:11" ht="30" customHeight="1" x14ac:dyDescent="0.2">
      <c r="A24" s="25" t="s">
        <v>24</v>
      </c>
      <c r="B24" s="51">
        <v>1044.04666</v>
      </c>
      <c r="C24" s="70">
        <v>0</v>
      </c>
      <c r="D24" s="60">
        <f t="shared" si="2"/>
        <v>0</v>
      </c>
      <c r="E24" s="51">
        <v>1044</v>
      </c>
      <c r="F24" s="70">
        <v>12.816990000000001</v>
      </c>
      <c r="G24" s="78">
        <f t="shared" si="0"/>
        <v>1.2276810344827587</v>
      </c>
      <c r="K24" s="15"/>
    </row>
    <row r="25" spans="1:11" ht="42.6" customHeight="1" x14ac:dyDescent="0.2">
      <c r="A25" s="25" t="s">
        <v>25</v>
      </c>
      <c r="B25" s="51">
        <v>1489258.5507799999</v>
      </c>
      <c r="C25" s="70">
        <v>551482.42287000001</v>
      </c>
      <c r="D25" s="60">
        <f t="shared" si="1"/>
        <v>37.030670233933577</v>
      </c>
      <c r="E25" s="51">
        <v>23521</v>
      </c>
      <c r="F25" s="70">
        <v>19014.869649999997</v>
      </c>
      <c r="G25" s="78">
        <f t="shared" si="0"/>
        <v>80.842097062199727</v>
      </c>
      <c r="K25" s="15"/>
    </row>
    <row r="26" spans="1:11" s="3" customFormat="1" ht="15.95" customHeight="1" x14ac:dyDescent="0.2">
      <c r="A26" s="26" t="s">
        <v>26</v>
      </c>
      <c r="B26" s="52">
        <v>1183010.6636099999</v>
      </c>
      <c r="C26" s="71">
        <v>432369.61554999993</v>
      </c>
      <c r="D26" s="61">
        <f t="shared" si="1"/>
        <v>36.548243295678198</v>
      </c>
      <c r="E26" s="52">
        <v>21923</v>
      </c>
      <c r="F26" s="71">
        <v>17403.628170000004</v>
      </c>
      <c r="G26" s="79">
        <f t="shared" si="0"/>
        <v>79.385249144733862</v>
      </c>
      <c r="H26" s="5"/>
      <c r="I26" s="5"/>
      <c r="J26" s="1"/>
      <c r="K26" s="15"/>
    </row>
    <row r="27" spans="1:11" ht="29.1" customHeight="1" x14ac:dyDescent="0.2">
      <c r="A27" s="25" t="s">
        <v>27</v>
      </c>
      <c r="B27" s="51">
        <v>40610.800000000003</v>
      </c>
      <c r="C27" s="70">
        <v>13060.2703</v>
      </c>
      <c r="D27" s="60">
        <f t="shared" si="1"/>
        <v>32.159598678184125</v>
      </c>
      <c r="E27" s="51">
        <v>36505</v>
      </c>
      <c r="F27" s="70">
        <v>0</v>
      </c>
      <c r="G27" s="78">
        <f t="shared" si="0"/>
        <v>0</v>
      </c>
      <c r="K27" s="15"/>
    </row>
    <row r="28" spans="1:11" ht="41.1" customHeight="1" x14ac:dyDescent="0.2">
      <c r="A28" s="25" t="s">
        <v>28</v>
      </c>
      <c r="B28" s="51">
        <v>357113.46483000001</v>
      </c>
      <c r="C28" s="70">
        <v>126289.61086</v>
      </c>
      <c r="D28" s="60">
        <f t="shared" si="1"/>
        <v>35.364001444224115</v>
      </c>
      <c r="E28" s="51">
        <v>99105</v>
      </c>
      <c r="F28" s="70">
        <v>25374.874960000001</v>
      </c>
      <c r="G28" s="78">
        <f t="shared" si="0"/>
        <v>25.604031037788204</v>
      </c>
      <c r="K28" s="15"/>
    </row>
    <row r="29" spans="1:11" ht="29.25" customHeight="1" x14ac:dyDescent="0.2">
      <c r="A29" s="25" t="s">
        <v>29</v>
      </c>
      <c r="B29" s="51">
        <v>320168.5</v>
      </c>
      <c r="C29" s="70">
        <v>270856.07441</v>
      </c>
      <c r="D29" s="60">
        <f t="shared" si="1"/>
        <v>84.59797713079206</v>
      </c>
      <c r="E29" s="51">
        <v>160274</v>
      </c>
      <c r="F29" s="70">
        <v>120957.27765999999</v>
      </c>
      <c r="G29" s="78">
        <f t="shared" si="0"/>
        <v>75.469057776058492</v>
      </c>
      <c r="K29" s="15"/>
    </row>
    <row r="30" spans="1:11" ht="26.45" customHeight="1" x14ac:dyDescent="0.2">
      <c r="A30" s="25" t="s">
        <v>30</v>
      </c>
      <c r="B30" s="51">
        <v>319783.99982999999</v>
      </c>
      <c r="C30" s="70">
        <v>163061.38234000001</v>
      </c>
      <c r="D30" s="60">
        <f t="shared" si="1"/>
        <v>50.991101001515048</v>
      </c>
      <c r="E30" s="51">
        <v>85915</v>
      </c>
      <c r="F30" s="70">
        <v>53619.872670000004</v>
      </c>
      <c r="G30" s="78">
        <f t="shared" si="0"/>
        <v>62.410373822964559</v>
      </c>
      <c r="K30" s="15"/>
    </row>
    <row r="31" spans="1:11" ht="25.5" customHeight="1" x14ac:dyDescent="0.2">
      <c r="A31" s="25" t="s">
        <v>31</v>
      </c>
      <c r="B31" s="51">
        <v>617826.68170000007</v>
      </c>
      <c r="C31" s="70">
        <v>367401.93210000003</v>
      </c>
      <c r="D31" s="60">
        <f t="shared" si="1"/>
        <v>59.466828316489</v>
      </c>
      <c r="E31" s="51">
        <v>0</v>
      </c>
      <c r="F31" s="70">
        <v>5059.64347</v>
      </c>
      <c r="G31" s="78" t="str">
        <f t="shared" si="0"/>
        <v/>
      </c>
      <c r="K31" s="15"/>
    </row>
    <row r="32" spans="1:11" ht="14.45" customHeight="1" x14ac:dyDescent="0.2">
      <c r="A32" s="25" t="s">
        <v>32</v>
      </c>
      <c r="B32" s="51">
        <v>254.5</v>
      </c>
      <c r="C32" s="70">
        <v>163.42949999999999</v>
      </c>
      <c r="D32" s="60">
        <f t="shared" si="1"/>
        <v>64.215913555992131</v>
      </c>
      <c r="E32" s="51">
        <v>252</v>
      </c>
      <c r="F32" s="70">
        <v>162.67949999999999</v>
      </c>
      <c r="G32" s="78">
        <f t="shared" si="0"/>
        <v>64.555357142857133</v>
      </c>
      <c r="K32" s="15"/>
    </row>
    <row r="33" spans="1:11" ht="12.75" x14ac:dyDescent="0.2">
      <c r="A33" s="25" t="s">
        <v>33</v>
      </c>
      <c r="B33" s="51">
        <v>89481.806230000002</v>
      </c>
      <c r="C33" s="70">
        <v>23937.28254</v>
      </c>
      <c r="D33" s="60">
        <f t="shared" si="1"/>
        <v>26.751005090881481</v>
      </c>
      <c r="E33" s="51">
        <v>0</v>
      </c>
      <c r="F33" s="70">
        <v>-557.10254000000009</v>
      </c>
      <c r="G33" s="78" t="str">
        <f t="shared" si="0"/>
        <v/>
      </c>
      <c r="K33" s="15"/>
    </row>
    <row r="34" spans="1:11" ht="15.75" customHeight="1" thickBot="1" x14ac:dyDescent="0.25">
      <c r="A34" s="25" t="s">
        <v>34</v>
      </c>
      <c r="B34" s="51">
        <v>1383212.3210699998</v>
      </c>
      <c r="C34" s="70">
        <v>536238.32657999999</v>
      </c>
      <c r="D34" s="60">
        <f t="shared" si="1"/>
        <v>38.767607720930847</v>
      </c>
      <c r="E34" s="51">
        <v>1321342</v>
      </c>
      <c r="F34" s="70">
        <v>452387.36486000003</v>
      </c>
      <c r="G34" s="78">
        <f t="shared" si="0"/>
        <v>34.236962486623455</v>
      </c>
      <c r="K34" s="15"/>
    </row>
    <row r="35" spans="1:11" ht="13.5" hidden="1" thickBot="1" x14ac:dyDescent="0.25">
      <c r="A35" s="27"/>
      <c r="B35" s="53">
        <v>0</v>
      </c>
      <c r="C35" s="72"/>
      <c r="D35" s="62" t="str">
        <f t="shared" si="1"/>
        <v/>
      </c>
      <c r="E35" s="75">
        <v>0</v>
      </c>
      <c r="F35" s="72">
        <v>0</v>
      </c>
      <c r="G35" s="80" t="str">
        <f t="shared" si="0"/>
        <v/>
      </c>
      <c r="K35" s="15"/>
    </row>
    <row r="36" spans="1:11" s="7" customFormat="1" ht="18.75" customHeight="1" thickBot="1" x14ac:dyDescent="0.25">
      <c r="A36" s="23" t="s">
        <v>35</v>
      </c>
      <c r="B36" s="49">
        <v>120070746.59146</v>
      </c>
      <c r="C36" s="68">
        <v>50392785.590609998</v>
      </c>
      <c r="D36" s="63">
        <f t="shared" si="1"/>
        <v>41.969244817033704</v>
      </c>
      <c r="E36" s="49">
        <v>96135065</v>
      </c>
      <c r="F36" s="68">
        <v>40711063.16302</v>
      </c>
      <c r="G36" s="58">
        <f t="shared" si="0"/>
        <v>42.34777722677984</v>
      </c>
      <c r="K36" s="15"/>
    </row>
    <row r="37" spans="1:11" s="7" customFormat="1" ht="16.5" customHeight="1" thickBot="1" x14ac:dyDescent="0.25">
      <c r="A37" s="28" t="s">
        <v>36</v>
      </c>
      <c r="B37" s="49">
        <v>39717298.202179998</v>
      </c>
      <c r="C37" s="68">
        <v>14504180.734830001</v>
      </c>
      <c r="D37" s="64">
        <f t="shared" si="1"/>
        <v>36.518548318661558</v>
      </c>
      <c r="E37" s="49">
        <v>39348644.899999999</v>
      </c>
      <c r="F37" s="68">
        <v>14466346.799560001</v>
      </c>
      <c r="G37" s="58">
        <f t="shared" si="0"/>
        <v>36.76453620277023</v>
      </c>
      <c r="I37" s="11"/>
      <c r="K37" s="15"/>
    </row>
    <row r="38" spans="1:11" s="2" customFormat="1" ht="15" customHeight="1" x14ac:dyDescent="0.2">
      <c r="A38" s="29" t="s">
        <v>37</v>
      </c>
      <c r="B38" s="54">
        <v>35713811.100560002</v>
      </c>
      <c r="C38" s="73">
        <v>14120571.888970001</v>
      </c>
      <c r="D38" s="65">
        <f t="shared" si="1"/>
        <v>39.538126718569629</v>
      </c>
      <c r="E38" s="54">
        <v>35713811.100000001</v>
      </c>
      <c r="F38" s="73">
        <v>14120571.888970001</v>
      </c>
      <c r="G38" s="77">
        <f t="shared" si="0"/>
        <v>39.538126719189599</v>
      </c>
      <c r="J38" s="1"/>
      <c r="K38" s="15"/>
    </row>
    <row r="39" spans="1:11" s="2" customFormat="1" ht="14.45" customHeight="1" x14ac:dyDescent="0.2">
      <c r="A39" s="30" t="s">
        <v>38</v>
      </c>
      <c r="B39" s="51">
        <v>9698581.0999999996</v>
      </c>
      <c r="C39" s="70">
        <v>4555396.2</v>
      </c>
      <c r="D39" s="60">
        <f t="shared" si="1"/>
        <v>46.969718075564685</v>
      </c>
      <c r="E39" s="51">
        <v>9698581.0999999996</v>
      </c>
      <c r="F39" s="70">
        <v>4555396.2</v>
      </c>
      <c r="G39" s="78">
        <f t="shared" si="0"/>
        <v>46.969718075564685</v>
      </c>
      <c r="J39" s="1"/>
      <c r="K39" s="15"/>
    </row>
    <row r="40" spans="1:11" s="2" customFormat="1" ht="15" customHeight="1" x14ac:dyDescent="0.2">
      <c r="A40" s="30" t="s">
        <v>39</v>
      </c>
      <c r="B40" s="51">
        <v>18298216</v>
      </c>
      <c r="C40" s="70">
        <v>6188361.5303599993</v>
      </c>
      <c r="D40" s="60">
        <f t="shared" si="1"/>
        <v>33.819480163312093</v>
      </c>
      <c r="E40" s="51">
        <v>18298216</v>
      </c>
      <c r="F40" s="70">
        <v>6188361.5303599993</v>
      </c>
      <c r="G40" s="78">
        <f t="shared" si="0"/>
        <v>33.819480163312093</v>
      </c>
      <c r="J40" s="1"/>
      <c r="K40" s="15"/>
    </row>
    <row r="41" spans="1:11" s="2" customFormat="1" ht="12.75" x14ac:dyDescent="0.2">
      <c r="A41" s="30" t="s">
        <v>40</v>
      </c>
      <c r="B41" s="51">
        <v>5014480.8</v>
      </c>
      <c r="C41" s="70">
        <v>1971918.6069</v>
      </c>
      <c r="D41" s="60">
        <f t="shared" si="1"/>
        <v>39.32448214578865</v>
      </c>
      <c r="E41" s="51">
        <v>5014480.8</v>
      </c>
      <c r="F41" s="70">
        <v>1971918.6069</v>
      </c>
      <c r="G41" s="78">
        <f t="shared" si="0"/>
        <v>39.32448214578865</v>
      </c>
      <c r="J41" s="1"/>
      <c r="K41" s="15"/>
    </row>
    <row r="42" spans="1:11" s="2" customFormat="1" ht="13.5" customHeight="1" x14ac:dyDescent="0.2">
      <c r="A42" s="30" t="s">
        <v>41</v>
      </c>
      <c r="B42" s="51">
        <v>2702533.2005599998</v>
      </c>
      <c r="C42" s="70">
        <v>1404895.55171</v>
      </c>
      <c r="D42" s="60">
        <f t="shared" si="1"/>
        <v>51.984395655856794</v>
      </c>
      <c r="E42" s="51">
        <v>2702533.2</v>
      </c>
      <c r="F42" s="70">
        <v>1404895.55171</v>
      </c>
      <c r="G42" s="78">
        <f t="shared" si="0"/>
        <v>51.984395666628622</v>
      </c>
      <c r="J42" s="1"/>
      <c r="K42" s="15"/>
    </row>
    <row r="43" spans="1:11" s="2" customFormat="1" ht="2.25" hidden="1" customHeight="1" x14ac:dyDescent="0.2">
      <c r="A43" s="30" t="s">
        <v>42</v>
      </c>
      <c r="B43" s="51"/>
      <c r="C43" s="70"/>
      <c r="D43" s="60" t="str">
        <f t="shared" si="1"/>
        <v/>
      </c>
      <c r="E43" s="51"/>
      <c r="F43" s="70"/>
      <c r="G43" s="78" t="str">
        <f t="shared" si="0"/>
        <v/>
      </c>
      <c r="J43" s="1"/>
      <c r="K43" s="15"/>
    </row>
    <row r="44" spans="1:11" s="2" customFormat="1" ht="12.75" x14ac:dyDescent="0.2">
      <c r="A44" s="31" t="s">
        <v>43</v>
      </c>
      <c r="B44" s="51">
        <v>709974.9</v>
      </c>
      <c r="C44" s="70">
        <v>292184.73804000003</v>
      </c>
      <c r="D44" s="60">
        <f t="shared" si="1"/>
        <v>41.154234894782903</v>
      </c>
      <c r="E44" s="51">
        <v>709974.9</v>
      </c>
      <c r="F44" s="70">
        <v>292184.73804000003</v>
      </c>
      <c r="G44" s="78">
        <f t="shared" si="0"/>
        <v>41.154234894782903</v>
      </c>
      <c r="J44" s="1"/>
      <c r="K44" s="15"/>
    </row>
    <row r="45" spans="1:11" s="2" customFormat="1" ht="12.75" x14ac:dyDescent="0.2">
      <c r="A45" s="31" t="s">
        <v>44</v>
      </c>
      <c r="B45" s="51">
        <v>8718.4159999999993</v>
      </c>
      <c r="C45" s="70">
        <v>6578.8665599999995</v>
      </c>
      <c r="D45" s="60">
        <f t="shared" si="1"/>
        <v>75.459424739539841</v>
      </c>
      <c r="E45" s="51">
        <v>0</v>
      </c>
      <c r="F45" s="70">
        <v>86.956559999999996</v>
      </c>
      <c r="G45" s="78" t="str">
        <f t="shared" si="0"/>
        <v/>
      </c>
      <c r="J45" s="1"/>
      <c r="K45" s="15"/>
    </row>
    <row r="46" spans="1:11" s="2" customFormat="1" ht="17.25" customHeight="1" x14ac:dyDescent="0.2">
      <c r="A46" s="31" t="s">
        <v>45</v>
      </c>
      <c r="B46" s="51">
        <v>371823.01344000001</v>
      </c>
      <c r="C46" s="70">
        <v>44583.581920000004</v>
      </c>
      <c r="D46" s="60">
        <f t="shared" si="1"/>
        <v>11.99053859187614</v>
      </c>
      <c r="E46" s="51">
        <v>301691.40000000002</v>
      </c>
      <c r="F46" s="70">
        <v>356.29622999999998</v>
      </c>
      <c r="G46" s="78">
        <f t="shared" si="0"/>
        <v>0.11809956465447805</v>
      </c>
      <c r="J46" s="1"/>
      <c r="K46" s="15"/>
    </row>
    <row r="47" spans="1:11" s="4" customFormat="1" ht="6" hidden="1" customHeight="1" x14ac:dyDescent="0.2">
      <c r="A47" s="32" t="s">
        <v>46</v>
      </c>
      <c r="B47" s="51">
        <v>0</v>
      </c>
      <c r="C47" s="70">
        <v>0</v>
      </c>
      <c r="D47" s="60" t="str">
        <f t="shared" si="1"/>
        <v/>
      </c>
      <c r="E47" s="51">
        <v>0</v>
      </c>
      <c r="F47" s="70">
        <v>0</v>
      </c>
      <c r="G47" s="78" t="str">
        <f t="shared" si="0"/>
        <v/>
      </c>
      <c r="J47" s="1"/>
      <c r="K47" s="15"/>
    </row>
    <row r="48" spans="1:11" s="2" customFormat="1" ht="12.75" x14ac:dyDescent="0.2">
      <c r="A48" s="33" t="s">
        <v>47</v>
      </c>
      <c r="B48" s="51">
        <v>1740</v>
      </c>
      <c r="C48" s="70">
        <v>66299.101439999999</v>
      </c>
      <c r="D48" s="60"/>
      <c r="E48" s="51">
        <v>0</v>
      </c>
      <c r="F48" s="70">
        <v>79184.361860000005</v>
      </c>
      <c r="G48" s="78" t="str">
        <f t="shared" si="0"/>
        <v/>
      </c>
      <c r="J48" s="1"/>
      <c r="K48" s="15"/>
    </row>
    <row r="49" spans="1:11" s="2" customFormat="1" ht="27.6" customHeight="1" x14ac:dyDescent="0.2">
      <c r="A49" s="33" t="s">
        <v>48</v>
      </c>
      <c r="B49" s="51">
        <v>0</v>
      </c>
      <c r="C49" s="70">
        <v>-26037.4421</v>
      </c>
      <c r="D49" s="60" t="str">
        <f>IF(B49=0,"",C49*100/B49)</f>
        <v/>
      </c>
      <c r="E49" s="51">
        <v>0</v>
      </c>
      <c r="F49" s="70">
        <v>-26037.4421</v>
      </c>
      <c r="G49" s="78" t="str">
        <f t="shared" si="0"/>
        <v/>
      </c>
      <c r="J49" s="1"/>
      <c r="K49" s="15"/>
    </row>
    <row r="50" spans="1:11" s="2" customFormat="1" ht="29.1" customHeight="1" thickBot="1" x14ac:dyDescent="0.25">
      <c r="A50" s="27" t="s">
        <v>49</v>
      </c>
      <c r="B50" s="55">
        <v>2911230.7721799999</v>
      </c>
      <c r="C50" s="72"/>
      <c r="D50" s="60">
        <f>IF(B50=0,"",C50*100/B50)</f>
        <v>0</v>
      </c>
      <c r="E50" s="55">
        <v>2623167.5</v>
      </c>
      <c r="F50" s="72"/>
      <c r="G50" s="78">
        <f t="shared" si="0"/>
        <v>0</v>
      </c>
      <c r="H50" s="17"/>
      <c r="I50" s="18"/>
      <c r="J50" s="1"/>
      <c r="K50" s="15"/>
    </row>
    <row r="51" spans="1:11" s="4" customFormat="1" ht="15.75" customHeight="1" thickBot="1" x14ac:dyDescent="0.25">
      <c r="A51" s="23" t="s">
        <v>50</v>
      </c>
      <c r="B51" s="56">
        <v>159788044.79364002</v>
      </c>
      <c r="C51" s="74">
        <v>64896966.325439997</v>
      </c>
      <c r="D51" s="66">
        <f>IF(B51=0,"",C51*100/B51)</f>
        <v>40.61440667182071</v>
      </c>
      <c r="E51" s="56">
        <v>135483709.90000001</v>
      </c>
      <c r="F51" s="74">
        <v>55177409.962580003</v>
      </c>
      <c r="G51" s="58">
        <f t="shared" si="0"/>
        <v>40.726231960511143</v>
      </c>
      <c r="I51" s="12"/>
      <c r="J51" s="7"/>
      <c r="K51" s="15"/>
    </row>
    <row r="52" spans="1:11" s="4" customFormat="1" ht="17.45" customHeight="1" thickBot="1" x14ac:dyDescent="0.25">
      <c r="A52" s="39" t="s">
        <v>86</v>
      </c>
      <c r="K52" s="15"/>
    </row>
    <row r="53" spans="1:11" ht="26.25" customHeight="1" thickBot="1" x14ac:dyDescent="0.25">
      <c r="A53" s="44"/>
      <c r="B53" s="40" t="s">
        <v>1</v>
      </c>
      <c r="C53" s="41"/>
      <c r="D53" s="42"/>
      <c r="E53" s="40" t="s">
        <v>2</v>
      </c>
      <c r="F53" s="41"/>
      <c r="G53" s="42"/>
      <c r="H53" s="13"/>
      <c r="I53" s="2"/>
      <c r="K53" s="15"/>
    </row>
    <row r="54" spans="1:11" ht="42" customHeight="1" thickBot="1" x14ac:dyDescent="0.25">
      <c r="A54" s="45"/>
      <c r="B54" s="81" t="s">
        <v>90</v>
      </c>
      <c r="C54" s="87" t="s">
        <v>3</v>
      </c>
      <c r="D54" s="83" t="s">
        <v>4</v>
      </c>
      <c r="E54" s="81" t="s">
        <v>90</v>
      </c>
      <c r="F54" s="87" t="s">
        <v>3</v>
      </c>
      <c r="G54" s="90" t="s">
        <v>4</v>
      </c>
      <c r="H54" s="14"/>
      <c r="I54" s="2"/>
      <c r="K54" s="15"/>
    </row>
    <row r="55" spans="1:11" s="7" customFormat="1" ht="24" customHeight="1" x14ac:dyDescent="0.2">
      <c r="A55" s="34" t="s">
        <v>51</v>
      </c>
      <c r="B55" s="54">
        <v>12195420.329500001</v>
      </c>
      <c r="C55" s="73">
        <v>3512242.7691799998</v>
      </c>
      <c r="D55" s="65">
        <f t="shared" ref="D55:D90" si="3">IF(B55=0,"",C55*100/B55)</f>
        <v>28.799686064809855</v>
      </c>
      <c r="E55" s="54">
        <v>5290589.41383</v>
      </c>
      <c r="F55" s="73">
        <v>1028602.1759</v>
      </c>
      <c r="G55" s="91">
        <f t="shared" ref="G55:G90" si="4">IF(E55=0,"",F55/E55*100)</f>
        <v>19.442109289584188</v>
      </c>
      <c r="H55" s="16"/>
      <c r="I55" s="4"/>
      <c r="K55" s="15"/>
    </row>
    <row r="56" spans="1:11" ht="25.5" customHeight="1" x14ac:dyDescent="0.2">
      <c r="A56" s="35" t="s">
        <v>52</v>
      </c>
      <c r="B56" s="51">
        <v>3590012.9582600002</v>
      </c>
      <c r="C56" s="70">
        <v>1382773.4329200001</v>
      </c>
      <c r="D56" s="84">
        <f t="shared" si="3"/>
        <v>38.517226789905507</v>
      </c>
      <c r="E56" s="51">
        <v>479828.3</v>
      </c>
      <c r="F56" s="70">
        <v>169723.73978</v>
      </c>
      <c r="G56" s="78">
        <f t="shared" si="4"/>
        <v>35.371765229353919</v>
      </c>
      <c r="K56" s="15"/>
    </row>
    <row r="57" spans="1:11" ht="12.75" x14ac:dyDescent="0.2">
      <c r="A57" s="35" t="s">
        <v>53</v>
      </c>
      <c r="B57" s="51">
        <v>580352.1</v>
      </c>
      <c r="C57" s="70">
        <v>220863.23811000001</v>
      </c>
      <c r="D57" s="84">
        <f t="shared" si="3"/>
        <v>38.05676555835673</v>
      </c>
      <c r="E57" s="51">
        <v>580352.1</v>
      </c>
      <c r="F57" s="70">
        <v>220863.23811000001</v>
      </c>
      <c r="G57" s="78">
        <f t="shared" si="4"/>
        <v>38.05676555835673</v>
      </c>
      <c r="H57" s="9"/>
      <c r="K57" s="15"/>
    </row>
    <row r="58" spans="1:11" ht="39.75" customHeight="1" x14ac:dyDescent="0.2">
      <c r="A58" s="35" t="s">
        <v>54</v>
      </c>
      <c r="B58" s="51">
        <v>996342.73278999992</v>
      </c>
      <c r="C58" s="70">
        <v>369440.51011000003</v>
      </c>
      <c r="D58" s="84">
        <f t="shared" si="3"/>
        <v>37.079661240211735</v>
      </c>
      <c r="E58" s="51">
        <v>294183.5</v>
      </c>
      <c r="F58" s="70">
        <v>107174.90899</v>
      </c>
      <c r="G58" s="78">
        <f t="shared" si="4"/>
        <v>36.431312085823983</v>
      </c>
      <c r="H58" s="9"/>
      <c r="K58" s="15"/>
    </row>
    <row r="59" spans="1:11" ht="12.75" x14ac:dyDescent="0.2">
      <c r="A59" s="35" t="s">
        <v>55</v>
      </c>
      <c r="B59" s="51">
        <v>78637.686549999999</v>
      </c>
      <c r="C59" s="70">
        <v>27547.018090000001</v>
      </c>
      <c r="D59" s="84">
        <f t="shared" si="3"/>
        <v>35.030300735621026</v>
      </c>
      <c r="E59" s="51">
        <v>70218.399999999994</v>
      </c>
      <c r="F59" s="70">
        <v>27547.018090000001</v>
      </c>
      <c r="G59" s="78">
        <f t="shared" si="4"/>
        <v>39.230483876021104</v>
      </c>
      <c r="H59" s="9"/>
      <c r="K59" s="15"/>
    </row>
    <row r="60" spans="1:11" ht="12.75" x14ac:dyDescent="0.2">
      <c r="A60" s="35" t="s">
        <v>56</v>
      </c>
      <c r="B60" s="51">
        <v>415152.84855</v>
      </c>
      <c r="C60" s="70">
        <v>0</v>
      </c>
      <c r="D60" s="84">
        <f>IF(B60=0,"",C60*100/B60)</f>
        <v>0</v>
      </c>
      <c r="E60" s="51">
        <v>184146</v>
      </c>
      <c r="F60" s="70">
        <v>0</v>
      </c>
      <c r="G60" s="78">
        <f t="shared" si="4"/>
        <v>0</v>
      </c>
      <c r="H60" s="9"/>
      <c r="K60" s="15"/>
    </row>
    <row r="61" spans="1:11" ht="24" x14ac:dyDescent="0.2">
      <c r="A61" s="35" t="s">
        <v>57</v>
      </c>
      <c r="B61" s="51">
        <v>15164.2</v>
      </c>
      <c r="C61" s="70">
        <v>8640.7584200000001</v>
      </c>
      <c r="D61" s="84">
        <f t="shared" si="3"/>
        <v>56.981300826947681</v>
      </c>
      <c r="E61" s="51">
        <v>15164.2</v>
      </c>
      <c r="F61" s="70">
        <v>8640.7584200000001</v>
      </c>
      <c r="G61" s="78">
        <f t="shared" si="4"/>
        <v>56.981300826947681</v>
      </c>
      <c r="H61" s="9"/>
      <c r="K61" s="15"/>
    </row>
    <row r="62" spans="1:11" ht="15.6" customHeight="1" x14ac:dyDescent="0.2">
      <c r="A62" s="35" t="s">
        <v>58</v>
      </c>
      <c r="B62" s="51">
        <v>6519757.8033500006</v>
      </c>
      <c r="C62" s="70">
        <v>1502977.8115300001</v>
      </c>
      <c r="D62" s="84">
        <f t="shared" si="3"/>
        <v>23.052663256259851</v>
      </c>
      <c r="E62" s="51">
        <v>3666696.91383</v>
      </c>
      <c r="F62" s="70">
        <v>494652.51250999997</v>
      </c>
      <c r="G62" s="78">
        <f t="shared" si="4"/>
        <v>13.490411782994007</v>
      </c>
      <c r="H62" s="9"/>
      <c r="K62" s="15"/>
    </row>
    <row r="63" spans="1:11" s="7" customFormat="1" ht="12.75" x14ac:dyDescent="0.2">
      <c r="A63" s="36" t="s">
        <v>59</v>
      </c>
      <c r="B63" s="82">
        <v>129400.20299999999</v>
      </c>
      <c r="C63" s="88">
        <v>70153.232300000003</v>
      </c>
      <c r="D63" s="85">
        <f t="shared" si="3"/>
        <v>54.214159385824154</v>
      </c>
      <c r="E63" s="82">
        <v>124907.7</v>
      </c>
      <c r="F63" s="88">
        <v>68341.857459999999</v>
      </c>
      <c r="G63" s="92">
        <f t="shared" si="4"/>
        <v>54.713886701940716</v>
      </c>
      <c r="H63" s="8"/>
      <c r="K63" s="15"/>
    </row>
    <row r="64" spans="1:11" s="7" customFormat="1" ht="27.95" customHeight="1" x14ac:dyDescent="0.2">
      <c r="A64" s="36" t="s">
        <v>89</v>
      </c>
      <c r="B64" s="82">
        <v>1541366.21689</v>
      </c>
      <c r="C64" s="88">
        <v>582266.13213000004</v>
      </c>
      <c r="D64" s="85">
        <f t="shared" si="3"/>
        <v>37.775975997763396</v>
      </c>
      <c r="E64" s="82">
        <v>1016807.4</v>
      </c>
      <c r="F64" s="88">
        <v>369194.96169000003</v>
      </c>
      <c r="G64" s="92">
        <f t="shared" si="4"/>
        <v>36.309232376750998</v>
      </c>
      <c r="H64" s="8"/>
      <c r="K64" s="15"/>
    </row>
    <row r="65" spans="1:11" s="7" customFormat="1" ht="14.1" customHeight="1" x14ac:dyDescent="0.2">
      <c r="A65" s="36" t="s">
        <v>60</v>
      </c>
      <c r="B65" s="82">
        <v>35487131.026980005</v>
      </c>
      <c r="C65" s="88">
        <v>9562133.0035400018</v>
      </c>
      <c r="D65" s="85">
        <f t="shared" si="3"/>
        <v>26.945353785489573</v>
      </c>
      <c r="E65" s="82">
        <v>29432080</v>
      </c>
      <c r="F65" s="88">
        <v>8044576.0107399998</v>
      </c>
      <c r="G65" s="92">
        <f t="shared" si="4"/>
        <v>27.332679208333222</v>
      </c>
      <c r="H65" s="8"/>
      <c r="K65" s="15"/>
    </row>
    <row r="66" spans="1:11" ht="12.75" x14ac:dyDescent="0.2">
      <c r="A66" s="35" t="s">
        <v>61</v>
      </c>
      <c r="B66" s="51">
        <v>534547</v>
      </c>
      <c r="C66" s="70">
        <v>194448.19162999999</v>
      </c>
      <c r="D66" s="84">
        <f t="shared" si="3"/>
        <v>36.376257210310783</v>
      </c>
      <c r="E66" s="51">
        <v>534547</v>
      </c>
      <c r="F66" s="70">
        <v>194448.19162999999</v>
      </c>
      <c r="G66" s="78">
        <f t="shared" si="4"/>
        <v>36.376257210310783</v>
      </c>
      <c r="H66" s="9"/>
      <c r="K66" s="15"/>
    </row>
    <row r="67" spans="1:11" ht="12.75" x14ac:dyDescent="0.2">
      <c r="A67" s="35" t="s">
        <v>62</v>
      </c>
      <c r="B67" s="51">
        <v>135728.6</v>
      </c>
      <c r="C67" s="70">
        <v>27407.593290000001</v>
      </c>
      <c r="D67" s="84">
        <f t="shared" si="3"/>
        <v>20.192938916337454</v>
      </c>
      <c r="E67" s="51">
        <v>135728.6</v>
      </c>
      <c r="F67" s="70">
        <v>27407.593290000001</v>
      </c>
      <c r="G67" s="78">
        <f t="shared" si="4"/>
        <v>20.192938916337454</v>
      </c>
      <c r="H67" s="9"/>
      <c r="K67" s="15"/>
    </row>
    <row r="68" spans="1:11" ht="12.75" x14ac:dyDescent="0.2">
      <c r="A68" s="35" t="s">
        <v>63</v>
      </c>
      <c r="B68" s="51">
        <v>9916.2000000000007</v>
      </c>
      <c r="C68" s="70">
        <v>8876.0533900000009</v>
      </c>
      <c r="D68" s="84">
        <f t="shared" si="3"/>
        <v>89.510633004578381</v>
      </c>
      <c r="E68" s="51">
        <v>9916.2000000000007</v>
      </c>
      <c r="F68" s="70">
        <v>8876.0533900000009</v>
      </c>
      <c r="G68" s="78">
        <f t="shared" si="4"/>
        <v>89.510633004578366</v>
      </c>
      <c r="H68" s="9"/>
      <c r="K68" s="15"/>
    </row>
    <row r="69" spans="1:11" ht="12.75" x14ac:dyDescent="0.2">
      <c r="A69" s="35" t="s">
        <v>64</v>
      </c>
      <c r="B69" s="51">
        <v>4712433.8456199998</v>
      </c>
      <c r="C69" s="70">
        <v>2203563.9282600004</v>
      </c>
      <c r="D69" s="84">
        <f t="shared" si="3"/>
        <v>46.760633686308744</v>
      </c>
      <c r="E69" s="51">
        <v>4699695.3</v>
      </c>
      <c r="F69" s="70">
        <v>2197927.0601999997</v>
      </c>
      <c r="G69" s="78">
        <f t="shared" si="4"/>
        <v>46.76743745919017</v>
      </c>
      <c r="H69" s="9"/>
      <c r="K69" s="15"/>
    </row>
    <row r="70" spans="1:11" ht="12.75" x14ac:dyDescent="0.2">
      <c r="A70" s="35" t="s">
        <v>65</v>
      </c>
      <c r="B70" s="51">
        <v>103004.01</v>
      </c>
      <c r="C70" s="70">
        <v>25124.508819999999</v>
      </c>
      <c r="D70" s="84">
        <f t="shared" si="3"/>
        <v>24.391777388084211</v>
      </c>
      <c r="E70" s="51">
        <v>95803.7</v>
      </c>
      <c r="F70" s="70">
        <v>23796.637469999998</v>
      </c>
      <c r="G70" s="78">
        <f t="shared" si="4"/>
        <v>24.838954518458053</v>
      </c>
      <c r="H70" s="9"/>
      <c r="K70" s="15"/>
    </row>
    <row r="71" spans="1:11" ht="12.75" x14ac:dyDescent="0.2">
      <c r="A71" s="35" t="s">
        <v>66</v>
      </c>
      <c r="B71" s="51">
        <v>417756.3</v>
      </c>
      <c r="C71" s="70">
        <v>153968.50289999999</v>
      </c>
      <c r="D71" s="84">
        <f t="shared" si="3"/>
        <v>36.856057682433516</v>
      </c>
      <c r="E71" s="51">
        <v>417756.3</v>
      </c>
      <c r="F71" s="70">
        <v>153968.50289999999</v>
      </c>
      <c r="G71" s="78">
        <f t="shared" si="4"/>
        <v>36.856057682433516</v>
      </c>
      <c r="H71" s="9"/>
      <c r="K71" s="15"/>
    </row>
    <row r="72" spans="1:11" ht="12.75" x14ac:dyDescent="0.2">
      <c r="A72" s="35" t="s">
        <v>67</v>
      </c>
      <c r="B72" s="51">
        <v>1418386.89597</v>
      </c>
      <c r="C72" s="70">
        <v>418518.73198000004</v>
      </c>
      <c r="D72" s="84">
        <f t="shared" si="3"/>
        <v>29.506669384010728</v>
      </c>
      <c r="E72" s="51">
        <v>721830.40000000002</v>
      </c>
      <c r="F72" s="70">
        <v>226878.58627999999</v>
      </c>
      <c r="G72" s="78">
        <f t="shared" si="4"/>
        <v>31.431010148644333</v>
      </c>
      <c r="H72" s="9"/>
      <c r="K72" s="15"/>
    </row>
    <row r="73" spans="1:11" ht="12.75" x14ac:dyDescent="0.2">
      <c r="A73" s="35" t="s">
        <v>68</v>
      </c>
      <c r="B73" s="51">
        <v>22651110.850889999</v>
      </c>
      <c r="C73" s="70">
        <v>5577394.8751099994</v>
      </c>
      <c r="D73" s="84">
        <f t="shared" si="3"/>
        <v>24.623052316618963</v>
      </c>
      <c r="E73" s="51">
        <v>18145835</v>
      </c>
      <c r="F73" s="70">
        <v>4522445.5714300005</v>
      </c>
      <c r="G73" s="78">
        <f t="shared" si="4"/>
        <v>24.922774683171099</v>
      </c>
      <c r="H73" s="9"/>
      <c r="K73" s="15"/>
    </row>
    <row r="74" spans="1:11" ht="12.75" x14ac:dyDescent="0.2">
      <c r="A74" s="35" t="s">
        <v>69</v>
      </c>
      <c r="B74" s="51">
        <v>1339696.2</v>
      </c>
      <c r="C74" s="70">
        <v>204220.88618999999</v>
      </c>
      <c r="D74" s="84">
        <f t="shared" si="3"/>
        <v>15.243820665461319</v>
      </c>
      <c r="E74" s="51">
        <v>1339696.2</v>
      </c>
      <c r="F74" s="70">
        <v>204220.88618999999</v>
      </c>
      <c r="G74" s="78">
        <f t="shared" si="4"/>
        <v>15.243820665461319</v>
      </c>
      <c r="H74" s="9"/>
      <c r="K74" s="15"/>
    </row>
    <row r="75" spans="1:11" ht="27.95" hidden="1" customHeight="1" x14ac:dyDescent="0.2">
      <c r="A75" s="35" t="s">
        <v>70</v>
      </c>
      <c r="B75" s="51">
        <v>0</v>
      </c>
      <c r="C75" s="70">
        <v>0</v>
      </c>
      <c r="D75" s="84" t="str">
        <f t="shared" si="3"/>
        <v/>
      </c>
      <c r="E75" s="51">
        <v>0</v>
      </c>
      <c r="F75" s="70">
        <v>0</v>
      </c>
      <c r="G75" s="78" t="str">
        <f t="shared" si="4"/>
        <v/>
      </c>
      <c r="H75" s="9"/>
      <c r="K75" s="15"/>
    </row>
    <row r="76" spans="1:11" ht="24" x14ac:dyDescent="0.2">
      <c r="A76" s="35" t="s">
        <v>71</v>
      </c>
      <c r="B76" s="51">
        <v>4164551.1244999981</v>
      </c>
      <c r="C76" s="70">
        <v>748609.73197000287</v>
      </c>
      <c r="D76" s="84">
        <f t="shared" si="3"/>
        <v>17.975760402266214</v>
      </c>
      <c r="E76" s="51">
        <v>3331271.3</v>
      </c>
      <c r="F76" s="70">
        <v>484606.92795999814</v>
      </c>
      <c r="G76" s="78">
        <f t="shared" si="4"/>
        <v>14.547206886451974</v>
      </c>
      <c r="H76" s="9"/>
      <c r="K76" s="15"/>
    </row>
    <row r="77" spans="1:11" s="7" customFormat="1" ht="12.75" x14ac:dyDescent="0.2">
      <c r="A77" s="36" t="s">
        <v>72</v>
      </c>
      <c r="B77" s="82">
        <v>9737447.205360001</v>
      </c>
      <c r="C77" s="88">
        <v>1715011.8822899999</v>
      </c>
      <c r="D77" s="85">
        <f t="shared" si="3"/>
        <v>17.612541009166833</v>
      </c>
      <c r="E77" s="82">
        <v>5796243.7999999998</v>
      </c>
      <c r="F77" s="88">
        <v>834437.33464000002</v>
      </c>
      <c r="G77" s="92">
        <f t="shared" si="4"/>
        <v>14.396173857283229</v>
      </c>
      <c r="H77" s="8"/>
      <c r="K77" s="15"/>
    </row>
    <row r="78" spans="1:11" s="7" customFormat="1" ht="12.75" x14ac:dyDescent="0.2">
      <c r="A78" s="36" t="s">
        <v>73</v>
      </c>
      <c r="B78" s="82">
        <v>1583218.0523599999</v>
      </c>
      <c r="C78" s="88">
        <v>245432.41919999997</v>
      </c>
      <c r="D78" s="85">
        <f t="shared" si="3"/>
        <v>15.502123591513493</v>
      </c>
      <c r="E78" s="82">
        <v>1518950.3999999999</v>
      </c>
      <c r="F78" s="88">
        <v>238473.7297</v>
      </c>
      <c r="G78" s="92">
        <f t="shared" si="4"/>
        <v>15.699902360208734</v>
      </c>
      <c r="H78" s="8"/>
      <c r="K78" s="15"/>
    </row>
    <row r="79" spans="1:11" s="7" customFormat="1" ht="12.75" x14ac:dyDescent="0.2">
      <c r="A79" s="36" t="s">
        <v>74</v>
      </c>
      <c r="B79" s="82">
        <v>49998743.222180001</v>
      </c>
      <c r="C79" s="88">
        <v>19071502.11397</v>
      </c>
      <c r="D79" s="85">
        <f t="shared" si="3"/>
        <v>38.143962997673249</v>
      </c>
      <c r="E79" s="82">
        <v>33549509.88617</v>
      </c>
      <c r="F79" s="88">
        <v>12745434.683959998</v>
      </c>
      <c r="G79" s="92">
        <f t="shared" si="4"/>
        <v>37.989928100899043</v>
      </c>
      <c r="H79" s="8"/>
      <c r="K79" s="15"/>
    </row>
    <row r="80" spans="1:11" s="7" customFormat="1" ht="12.75" x14ac:dyDescent="0.2">
      <c r="A80" s="36" t="s">
        <v>75</v>
      </c>
      <c r="B80" s="82">
        <v>7188987.6404200001</v>
      </c>
      <c r="C80" s="88">
        <v>2138111.7118500001</v>
      </c>
      <c r="D80" s="85">
        <f t="shared" si="3"/>
        <v>29.741485432920925</v>
      </c>
      <c r="E80" s="82">
        <v>3408211.3</v>
      </c>
      <c r="F80" s="88">
        <v>722649.09189000004</v>
      </c>
      <c r="G80" s="92">
        <f t="shared" si="4"/>
        <v>21.203177511030493</v>
      </c>
      <c r="H80" s="8"/>
      <c r="K80" s="15"/>
    </row>
    <row r="81" spans="1:11" s="7" customFormat="1" ht="12.75" x14ac:dyDescent="0.2">
      <c r="A81" s="36" t="s">
        <v>76</v>
      </c>
      <c r="B81" s="82">
        <v>11927735.461759999</v>
      </c>
      <c r="C81" s="88">
        <v>4676025.2597599998</v>
      </c>
      <c r="D81" s="85">
        <f t="shared" si="3"/>
        <v>39.202959143009259</v>
      </c>
      <c r="E81" s="82">
        <v>11919933.5</v>
      </c>
      <c r="F81" s="88">
        <v>4673897.7240000004</v>
      </c>
      <c r="G81" s="92">
        <f t="shared" si="4"/>
        <v>39.210770127199119</v>
      </c>
      <c r="H81" s="8"/>
      <c r="K81" s="15"/>
    </row>
    <row r="82" spans="1:11" s="7" customFormat="1" ht="12.75" x14ac:dyDescent="0.2">
      <c r="A82" s="36" t="s">
        <v>77</v>
      </c>
      <c r="B82" s="82">
        <v>38317275.042379998</v>
      </c>
      <c r="C82" s="88">
        <v>17213346.320049997</v>
      </c>
      <c r="D82" s="85">
        <f t="shared" si="3"/>
        <v>44.923200569486077</v>
      </c>
      <c r="E82" s="82">
        <v>37893439.700000003</v>
      </c>
      <c r="F82" s="88">
        <v>16986995.778440002</v>
      </c>
      <c r="G82" s="92">
        <f t="shared" si="4"/>
        <v>44.828328895252021</v>
      </c>
      <c r="H82" s="8"/>
      <c r="K82" s="15"/>
    </row>
    <row r="83" spans="1:11" s="7" customFormat="1" ht="12.75" x14ac:dyDescent="0.2">
      <c r="A83" s="36" t="s">
        <v>78</v>
      </c>
      <c r="B83" s="82">
        <v>4243158.3066999996</v>
      </c>
      <c r="C83" s="88">
        <v>1127572.43906</v>
      </c>
      <c r="D83" s="85">
        <f t="shared" si="3"/>
        <v>26.573895140314448</v>
      </c>
      <c r="E83" s="82">
        <v>2673700.4</v>
      </c>
      <c r="F83" s="88">
        <v>523823.68063000002</v>
      </c>
      <c r="G83" s="92">
        <f t="shared" si="4"/>
        <v>19.591711944614289</v>
      </c>
      <c r="H83" s="8"/>
      <c r="K83" s="15"/>
    </row>
    <row r="84" spans="1:11" s="7" customFormat="1" ht="12.75" x14ac:dyDescent="0.2">
      <c r="A84" s="36" t="s">
        <v>79</v>
      </c>
      <c r="B84" s="82">
        <v>39685.599999999999</v>
      </c>
      <c r="C84" s="88">
        <v>12839.93259</v>
      </c>
      <c r="D84" s="85">
        <f t="shared" si="3"/>
        <v>32.354134975910661</v>
      </c>
      <c r="E84" s="82">
        <v>0</v>
      </c>
      <c r="F84" s="88">
        <v>0</v>
      </c>
      <c r="G84" s="92" t="str">
        <f t="shared" si="4"/>
        <v/>
      </c>
      <c r="H84" s="8"/>
      <c r="K84" s="15"/>
    </row>
    <row r="85" spans="1:11" s="7" customFormat="1" ht="27" customHeight="1" x14ac:dyDescent="0.2">
      <c r="A85" s="36" t="s">
        <v>87</v>
      </c>
      <c r="B85" s="82">
        <v>1374390.1466600001</v>
      </c>
      <c r="C85" s="88">
        <v>117138.86885</v>
      </c>
      <c r="D85" s="85">
        <f t="shared" si="3"/>
        <v>8.5229706524502671</v>
      </c>
      <c r="E85" s="82">
        <v>1369641.4</v>
      </c>
      <c r="F85" s="88">
        <v>117138.86885</v>
      </c>
      <c r="G85" s="92">
        <f t="shared" si="4"/>
        <v>8.5525210357981294</v>
      </c>
      <c r="H85" s="8"/>
      <c r="K85" s="15"/>
    </row>
    <row r="86" spans="1:11" s="7" customFormat="1" ht="12.75" x14ac:dyDescent="0.2">
      <c r="A86" s="36" t="s">
        <v>80</v>
      </c>
      <c r="B86" s="82">
        <v>864151.07900000003</v>
      </c>
      <c r="C86" s="88">
        <v>0</v>
      </c>
      <c r="D86" s="86">
        <f>IF(B86=0,"",C86*100/B86)</f>
        <v>0</v>
      </c>
      <c r="E86" s="82">
        <v>13843968.300000001</v>
      </c>
      <c r="F86" s="88">
        <v>4325791.7331499998</v>
      </c>
      <c r="G86" s="92">
        <f t="shared" si="4"/>
        <v>31.246761328903066</v>
      </c>
      <c r="H86" s="8"/>
      <c r="K86" s="15"/>
    </row>
    <row r="87" spans="1:11" ht="23.1" customHeight="1" x14ac:dyDescent="0.2">
      <c r="A87" s="35" t="s">
        <v>81</v>
      </c>
      <c r="B87" s="51">
        <v>0</v>
      </c>
      <c r="C87" s="70">
        <v>0</v>
      </c>
      <c r="D87" s="86" t="str">
        <f t="shared" ref="D87:D89" si="5">IF(B87=0,"",C87*100/B87)</f>
        <v/>
      </c>
      <c r="E87" s="51">
        <v>8341641</v>
      </c>
      <c r="F87" s="70">
        <v>3205198.97994</v>
      </c>
      <c r="G87" s="78">
        <f t="shared" si="4"/>
        <v>38.4240820234292</v>
      </c>
      <c r="H87" s="9"/>
      <c r="K87" s="15"/>
    </row>
    <row r="88" spans="1:11" ht="18" customHeight="1" x14ac:dyDescent="0.2">
      <c r="A88" s="35" t="s">
        <v>82</v>
      </c>
      <c r="B88" s="51">
        <v>855927.97900000005</v>
      </c>
      <c r="C88" s="70">
        <v>0</v>
      </c>
      <c r="D88" s="86">
        <f t="shared" si="5"/>
        <v>0</v>
      </c>
      <c r="E88" s="51">
        <v>3320785.3</v>
      </c>
      <c r="F88" s="70">
        <v>136920.87315999999</v>
      </c>
      <c r="G88" s="78">
        <f t="shared" si="4"/>
        <v>4.1231474121497707</v>
      </c>
      <c r="H88" s="9"/>
      <c r="K88" s="15"/>
    </row>
    <row r="89" spans="1:11" ht="26.45" customHeight="1" thickBot="1" x14ac:dyDescent="0.25">
      <c r="A89" s="37" t="s">
        <v>83</v>
      </c>
      <c r="B89" s="53">
        <v>8223.1</v>
      </c>
      <c r="C89" s="89">
        <v>0</v>
      </c>
      <c r="D89" s="86">
        <f t="shared" si="5"/>
        <v>0</v>
      </c>
      <c r="E89" s="53">
        <v>2181542</v>
      </c>
      <c r="F89" s="89">
        <v>983671.88004999992</v>
      </c>
      <c r="G89" s="80">
        <f t="shared" si="4"/>
        <v>45.090668896129429</v>
      </c>
      <c r="H89" s="9"/>
      <c r="K89" s="15"/>
    </row>
    <row r="90" spans="1:11" s="7" customFormat="1" ht="21" customHeight="1" thickBot="1" x14ac:dyDescent="0.25">
      <c r="A90" s="38" t="s">
        <v>84</v>
      </c>
      <c r="B90" s="49">
        <v>174628109.53318998</v>
      </c>
      <c r="C90" s="68">
        <v>60043776.084770009</v>
      </c>
      <c r="D90" s="63">
        <f t="shared" si="3"/>
        <v>34.383797800524228</v>
      </c>
      <c r="E90" s="49">
        <v>147837983.20000002</v>
      </c>
      <c r="F90" s="68">
        <v>50679357.631049991</v>
      </c>
      <c r="G90" s="58">
        <f t="shared" si="4"/>
        <v>34.280336172125203</v>
      </c>
      <c r="H90" s="8"/>
      <c r="I90" s="10"/>
      <c r="K90" s="15"/>
    </row>
    <row r="91" spans="1:11" s="7" customFormat="1" ht="20.25" customHeight="1" thickBot="1" x14ac:dyDescent="0.25">
      <c r="A91" s="23" t="s">
        <v>85</v>
      </c>
      <c r="B91" s="49">
        <f>B51-B90</f>
        <v>-14840064.739549965</v>
      </c>
      <c r="C91" s="68">
        <f>C51-C90</f>
        <v>4853190.2406699881</v>
      </c>
      <c r="D91" s="63"/>
      <c r="E91" s="49">
        <f>E51-E90</f>
        <v>-12354273.300000012</v>
      </c>
      <c r="F91" s="68">
        <f>F51-F90</f>
        <v>4498052.3315300122</v>
      </c>
      <c r="G91" s="58"/>
      <c r="H91" s="8"/>
      <c r="K91" s="15"/>
    </row>
    <row r="92" spans="1:11" ht="12.75" x14ac:dyDescent="0.2">
      <c r="A92" s="22"/>
      <c r="B92" s="20"/>
      <c r="C92" s="20"/>
      <c r="D92" s="20"/>
      <c r="E92" s="20"/>
      <c r="F92" s="20"/>
      <c r="G92" s="20"/>
      <c r="H92" s="9"/>
    </row>
    <row r="93" spans="1:11" ht="12.75" x14ac:dyDescent="0.2">
      <c r="B93" s="21"/>
      <c r="C93" s="21"/>
      <c r="E93" s="21"/>
      <c r="F93" s="21"/>
    </row>
    <row r="94" spans="1:11" ht="12.75" x14ac:dyDescent="0.2"/>
    <row r="95" spans="1:11" ht="14.45" customHeight="1" x14ac:dyDescent="0.2"/>
    <row r="96" spans="1:11" ht="12.75" x14ac:dyDescent="0.2"/>
    <row r="97" ht="12.75" x14ac:dyDescent="0.2"/>
    <row r="98" ht="12.75" x14ac:dyDescent="0.2"/>
    <row r="99" ht="12.75" x14ac:dyDescent="0.2"/>
  </sheetData>
  <mergeCells count="7">
    <mergeCell ref="A1:G1"/>
    <mergeCell ref="A53:A54"/>
    <mergeCell ref="A3:A4"/>
    <mergeCell ref="B3:D3"/>
    <mergeCell ref="B53:D53"/>
    <mergeCell ref="E3:G3"/>
    <mergeCell ref="E53:G53"/>
  </mergeCells>
  <pageMargins left="0.15748031496062992" right="0.15748031496062992" top="0.27559055118110237" bottom="0.19685039370078741" header="0.31496062992125984" footer="0.19685039370078741"/>
  <pageSetup paperSize="9" scale="84" fitToHeight="0" orientation="portrait" r:id="rId1"/>
  <rowBreaks count="1" manualBreakCount="1">
    <brk id="51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pinner 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pinner 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pinner 7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pinner 8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pinner 9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pinner 10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pinner 11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pinner 12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pinner 13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pinner 14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pinner 15">
              <controlPr defaultSize="0" autoFill="0" autoLine="0" autoPict="0">
                <anchor moveWithCells="1">
                  <from>
                    <xdr:col>0</xdr:col>
                    <xdr:colOff>180975</xdr:colOff>
                    <xdr:row>1</xdr:row>
                    <xdr:rowOff>0</xdr:rowOff>
                  </from>
                  <to>
                    <xdr:col>0</xdr:col>
                    <xdr:colOff>180975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pinner 16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47625</xdr:rowOff>
                  </from>
                  <to>
                    <xdr:col>0</xdr:col>
                    <xdr:colOff>190500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pinner 1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pinner 1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pinner 1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pinner 2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pinner 2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pinner 2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pinner 23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pinner 24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pinner 25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pinner 26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pinner 27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pinner 28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Spinner 29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Spinner 30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Spinner 31">
              <controlPr defaultSize="0" autoFill="0" autoLine="0" autoPict="0">
                <anchor moveWithCells="1">
                  <from>
                    <xdr:col>0</xdr:col>
                    <xdr:colOff>180975</xdr:colOff>
                    <xdr:row>51</xdr:row>
                    <xdr:rowOff>0</xdr:rowOff>
                  </from>
                  <to>
                    <xdr:col>0</xdr:col>
                    <xdr:colOff>180975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Spinner 32">
              <controlPr defaultSize="0" autoFill="0" autoLine="0" autoPict="0">
                <anchor moveWithCells="1">
                  <from>
                    <xdr:col>0</xdr:col>
                    <xdr:colOff>190500</xdr:colOff>
                    <xdr:row>51</xdr:row>
                    <xdr:rowOff>47625</xdr:rowOff>
                  </from>
                  <to>
                    <xdr:col>0</xdr:col>
                    <xdr:colOff>190500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01.06.2023  </vt:lpstr>
      <vt:lpstr>'на 01.06.2023 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Мотина Елена Ивановна</cp:lastModifiedBy>
  <cp:lastPrinted>2023-06-15T09:29:03Z</cp:lastPrinted>
  <dcterms:created xsi:type="dcterms:W3CDTF">2017-02-17T04:56:41Z</dcterms:created>
  <dcterms:modified xsi:type="dcterms:W3CDTF">2023-06-15T09:30:49Z</dcterms:modified>
</cp:coreProperties>
</file>