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oc\Документы\УБПиМО\1 ПАПКИ РАБОТНИКОВ\Мотина Е И\отчет на 01.05.2024\Справка по исполнению\Новая справка новый подход\"/>
    </mc:Choice>
  </mc:AlternateContent>
  <bookViews>
    <workbookView xWindow="13560" yWindow="30" windowWidth="15240" windowHeight="11025" tabRatio="574"/>
  </bookViews>
  <sheets>
    <sheet name="на 01.05.2024  " sheetId="1" r:id="rId1"/>
  </sheets>
  <definedNames>
    <definedName name="_xlnm.Print_Area" localSheetId="0">'на 01.05.2024  '!$B$1:$H$97</definedName>
  </definedNames>
  <calcPr calcId="152511"/>
</workbook>
</file>

<file path=xl/calcChain.xml><?xml version="1.0" encoding="utf-8"?>
<calcChain xmlns="http://schemas.openxmlformats.org/spreadsheetml/2006/main">
  <c r="E92" i="1" l="1"/>
  <c r="E91" i="1"/>
  <c r="E90" i="1"/>
  <c r="E87" i="1"/>
  <c r="H49" i="1"/>
  <c r="H50" i="1"/>
  <c r="E50" i="1"/>
  <c r="E49" i="1"/>
  <c r="E48" i="1"/>
  <c r="E47" i="1"/>
  <c r="E11" i="1"/>
  <c r="E35" i="1" l="1"/>
  <c r="H35" i="1"/>
  <c r="H24" i="1" l="1"/>
  <c r="H23" i="1"/>
  <c r="H21" i="1"/>
  <c r="H22" i="1" l="1"/>
  <c r="G94" i="1" l="1"/>
  <c r="H43" i="1" l="1"/>
  <c r="H87" i="1"/>
  <c r="H60" i="1"/>
  <c r="E60" i="1"/>
  <c r="H48" i="1"/>
  <c r="H31" i="1"/>
  <c r="H9" i="1"/>
  <c r="H10" i="1"/>
  <c r="H11" i="1"/>
  <c r="H12" i="1"/>
  <c r="H13" i="1"/>
  <c r="H17" i="1"/>
  <c r="H19" i="1"/>
  <c r="E22" i="1"/>
  <c r="E23" i="1"/>
  <c r="E21" i="1"/>
  <c r="E6" i="1"/>
  <c r="H45" i="1" l="1"/>
  <c r="H47" i="1"/>
  <c r="H46" i="1"/>
  <c r="H33" i="1"/>
  <c r="H62" i="1"/>
  <c r="H58" i="1"/>
  <c r="H70" i="1"/>
  <c r="H57" i="1"/>
  <c r="H61" i="1"/>
  <c r="H59" i="1"/>
  <c r="H25" i="1"/>
  <c r="E24" i="1"/>
  <c r="H20" i="1"/>
  <c r="H18" i="1"/>
  <c r="H16" i="1"/>
  <c r="H14" i="1"/>
  <c r="H8" i="1"/>
  <c r="H34" i="1"/>
  <c r="H42" i="1"/>
  <c r="H32" i="1"/>
  <c r="H30" i="1"/>
  <c r="H28" i="1"/>
  <c r="H15" i="1"/>
  <c r="H7" i="1"/>
  <c r="H44" i="1"/>
  <c r="H41" i="1"/>
  <c r="H27" i="1"/>
  <c r="H29" i="1"/>
  <c r="H26" i="1"/>
  <c r="E75" i="1" l="1"/>
  <c r="H75" i="1"/>
  <c r="E58" i="1"/>
  <c r="E84" i="1" l="1"/>
  <c r="H92" i="1"/>
  <c r="H74" i="1"/>
  <c r="H72" i="1"/>
  <c r="E44" i="1"/>
  <c r="E43" i="1"/>
  <c r="E16" i="1"/>
  <c r="H88" i="1"/>
  <c r="H68" i="1"/>
  <c r="E88" i="1"/>
  <c r="E86" i="1"/>
  <c r="E81" i="1"/>
  <c r="E78" i="1"/>
  <c r="E72" i="1"/>
  <c r="E64" i="1"/>
  <c r="E62" i="1"/>
  <c r="E61" i="1"/>
  <c r="E57" i="1"/>
  <c r="C51" i="1"/>
  <c r="H55" i="1"/>
  <c r="E89" i="1"/>
  <c r="E34" i="1"/>
  <c r="E32" i="1"/>
  <c r="E30" i="1"/>
  <c r="E27" i="1"/>
  <c r="E25" i="1"/>
  <c r="E20" i="1"/>
  <c r="E19" i="1"/>
  <c r="E18" i="1"/>
  <c r="E17" i="1"/>
  <c r="E14" i="1"/>
  <c r="H84" i="1"/>
  <c r="H81" i="1"/>
  <c r="H78" i="1"/>
  <c r="H73" i="1"/>
  <c r="H71" i="1"/>
  <c r="H69" i="1"/>
  <c r="H67" i="1"/>
  <c r="H66" i="1"/>
  <c r="H65" i="1"/>
  <c r="H64" i="1"/>
  <c r="E45" i="1"/>
  <c r="E41" i="1"/>
  <c r="E39" i="1"/>
  <c r="E85" i="1"/>
  <c r="E82" i="1"/>
  <c r="E79" i="1"/>
  <c r="E77" i="1"/>
  <c r="E68" i="1"/>
  <c r="E65" i="1"/>
  <c r="H86" i="1"/>
  <c r="H80" i="1"/>
  <c r="H56" i="1"/>
  <c r="E80" i="1"/>
  <c r="E42" i="1"/>
  <c r="E63" i="1"/>
  <c r="E59" i="1"/>
  <c r="E12" i="1"/>
  <c r="E74" i="1"/>
  <c r="E73" i="1"/>
  <c r="E71" i="1"/>
  <c r="E70" i="1"/>
  <c r="E69" i="1"/>
  <c r="E67" i="1"/>
  <c r="E66" i="1"/>
  <c r="E56" i="1"/>
  <c r="H40" i="1"/>
  <c r="H39" i="1"/>
  <c r="E5" i="1"/>
  <c r="E26" i="1"/>
  <c r="E46" i="1"/>
  <c r="E40" i="1"/>
  <c r="E33" i="1"/>
  <c r="E29" i="1"/>
  <c r="E7" i="1"/>
  <c r="E15" i="1"/>
  <c r="E31" i="1"/>
  <c r="E28" i="1"/>
  <c r="H6" i="1"/>
  <c r="H63" i="1"/>
  <c r="E55" i="1"/>
  <c r="H91" i="1"/>
  <c r="H85" i="1"/>
  <c r="H82" i="1"/>
  <c r="H79" i="1"/>
  <c r="H77" i="1"/>
  <c r="H5" i="1"/>
  <c r="E9" i="1"/>
  <c r="E8" i="1"/>
  <c r="E13" i="1"/>
  <c r="H90" i="1"/>
  <c r="F94" i="1" l="1"/>
  <c r="E83" i="1"/>
  <c r="H36" i="1"/>
  <c r="H38" i="1"/>
  <c r="H93" i="1"/>
  <c r="H83" i="1"/>
  <c r="E76" i="1"/>
  <c r="E93" i="1"/>
  <c r="D51" i="1"/>
  <c r="D94" i="1" s="1"/>
  <c r="H89" i="1"/>
  <c r="H76" i="1"/>
  <c r="E36" i="1"/>
  <c r="E38" i="1"/>
  <c r="E37" i="1"/>
  <c r="C94" i="1" l="1"/>
  <c r="E51" i="1"/>
  <c r="H37" i="1"/>
  <c r="H51" i="1" l="1"/>
</calcChain>
</file>

<file path=xl/sharedStrings.xml><?xml version="1.0" encoding="utf-8"?>
<sst xmlns="http://schemas.openxmlformats.org/spreadsheetml/2006/main" count="191" uniqueCount="170">
  <si>
    <t xml:space="preserve">                        I. Доходы</t>
  </si>
  <si>
    <t>Консолидированный бюджет</t>
  </si>
  <si>
    <t>Областной бюджет</t>
  </si>
  <si>
    <t xml:space="preserve">Исполнение  </t>
  </si>
  <si>
    <t>% исполнения</t>
  </si>
  <si>
    <t>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</si>
  <si>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</si>
  <si>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</si>
  <si>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производимыми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</si>
  <si>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</si>
  <si>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</si>
  <si>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 xml:space="preserve">Единый сельскохозяйственный налог </t>
  </si>
  <si>
    <t>Налог, взимаемый в связи с применением патентной системы налогообложения</t>
  </si>
  <si>
    <t>Налоги на имущество физических лиц</t>
  </si>
  <si>
    <t>Налоги на имущество организаций</t>
  </si>
  <si>
    <t>Транспортный налог</t>
  </si>
  <si>
    <t>Налог на игорный бизнес</t>
  </si>
  <si>
    <t>Земельный налог</t>
  </si>
  <si>
    <t>Налог на добычу полезных ископаемых</t>
  </si>
  <si>
    <t>Сбор за пользование объектами животного мира  и за пользование объектами водных биологических ресурсов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</si>
  <si>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</si>
  <si>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</si>
  <si>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в виде прибыли, приходящейся на доли в уставных капиталах хозяйственных товариществ и обществ, или дивидендов по акциям, принадлежащим субъектам РФ или муниципальным образованиям</t>
  </si>
  <si>
    <t>Доходы от размещения средств бюджетов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</si>
  <si>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</si>
  <si>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</si>
  <si>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в том числе арендная плата за землю</t>
  </si>
  <si>
    <t>Платежи от государственных и муниципальных унитарных предприятий</t>
  </si>
  <si>
    <t xml:space="preserve">Прочие доходы от использования имущества и прав, находящихся в государственной и муниципальной собственности </t>
  </si>
  <si>
    <t>Платежи при пользовании природными ресурсами</t>
  </si>
  <si>
    <t xml:space="preserve">Доходы от оказания платных услуг (работ) и компенсации затрат государства </t>
  </si>
  <si>
    <t>Доходы от продажи материальных и нематериальных активов</t>
  </si>
  <si>
    <t>Административные платежи и сборы</t>
  </si>
  <si>
    <t xml:space="preserve">Прочие неналоговые доходы </t>
  </si>
  <si>
    <t>Штрафы, санкции, возмещение ущерба</t>
  </si>
  <si>
    <t>ИТОГО ДОХОДОВ</t>
  </si>
  <si>
    <t>Безвозмездные поступления     всего:</t>
  </si>
  <si>
    <r>
      <rPr>
        <sz val="10"/>
        <rFont val="Times New Roman"/>
        <family val="1"/>
        <charset val="204"/>
      </rPr>
      <t xml:space="preserve">в т. ч. </t>
    </r>
    <r>
      <rPr>
        <i/>
        <sz val="10"/>
        <rFont val="Times New Roman"/>
        <family val="1"/>
        <charset val="204"/>
      </rPr>
      <t xml:space="preserve">  из федерального бюджета</t>
    </r>
  </si>
  <si>
    <t>дотации</t>
  </si>
  <si>
    <t>субсидии</t>
  </si>
  <si>
    <t>субвенции</t>
  </si>
  <si>
    <t>иные межбюджетные трансферты</t>
  </si>
  <si>
    <t xml:space="preserve">прочие безвозмездные поступления </t>
  </si>
  <si>
    <t>от государственных организаций</t>
  </si>
  <si>
    <t>от негосударственных организаций</t>
  </si>
  <si>
    <t>прочие безвозмездные поступления</t>
  </si>
  <si>
    <t xml:space="preserve"> -перечисления для осуществления возврата (зачета) излишне уплаченных или излишне взысканных сумм налогов, сборов  и иных платежей</t>
  </si>
  <si>
    <t xml:space="preserve">доходы бюджетов от возврата остатков </t>
  </si>
  <si>
    <t>возврат остатков субсидий, субвенций и иных межбюджетных трансфертов прошлых лет</t>
  </si>
  <si>
    <t xml:space="preserve">Поступление межбюджетных трансфертов сверх утвержденных законом о бюджете </t>
  </si>
  <si>
    <t>ВСЕГО ДОХОДОВ</t>
  </si>
  <si>
    <t>Общегосударственные вопросы, в т.ч.</t>
  </si>
  <si>
    <t xml:space="preserve">           - функционирование законодательной и исполни-тельной власти</t>
  </si>
  <si>
    <t xml:space="preserve">          - судебная система</t>
  </si>
  <si>
    <t xml:space="preserve">          - обеспечение деятельности финансовых, налоговых и таможенных органов и органов финансового надзора</t>
  </si>
  <si>
    <t xml:space="preserve">           - обеспечение проведения выборов и референдумов</t>
  </si>
  <si>
    <t xml:space="preserve">          - резервные фонды</t>
  </si>
  <si>
    <t xml:space="preserve">        - прикладные научные исследования в области общегосударственных вопросов</t>
  </si>
  <si>
    <t xml:space="preserve">      - другие общегосударственные вопросы</t>
  </si>
  <si>
    <t>Национальная   оборона</t>
  </si>
  <si>
    <t>Национальная экономика, в т.ч.</t>
  </si>
  <si>
    <t xml:space="preserve">           - общеэкономические вопросы </t>
  </si>
  <si>
    <t xml:space="preserve">          - топливно-энергетический комплекс</t>
  </si>
  <si>
    <t xml:space="preserve">          - воспроизводство минерально-сырьевой базы</t>
  </si>
  <si>
    <t xml:space="preserve">          - сельское хозяйство и рыболовство</t>
  </si>
  <si>
    <t xml:space="preserve">         - водное хозяйство</t>
  </si>
  <si>
    <t xml:space="preserve">         - лесное хозяйство</t>
  </si>
  <si>
    <t xml:space="preserve">         - транспорт</t>
  </si>
  <si>
    <t xml:space="preserve">         - дорожное хозяйство (дорожные фонды)</t>
  </si>
  <si>
    <t xml:space="preserve">         - связь и информатика</t>
  </si>
  <si>
    <t xml:space="preserve">         - прикладные научные исследования в области национальной экономики</t>
  </si>
  <si>
    <t xml:space="preserve">         - другие вопросы в области национальной экономики</t>
  </si>
  <si>
    <t>Жилищно-коммунальное хозяйство</t>
  </si>
  <si>
    <t>Охрана окружающей среды</t>
  </si>
  <si>
    <t>Образование</t>
  </si>
  <si>
    <t xml:space="preserve">Культура, кинематография </t>
  </si>
  <si>
    <t xml:space="preserve">          - культура</t>
  </si>
  <si>
    <t xml:space="preserve">          - кинематография</t>
  </si>
  <si>
    <t xml:space="preserve">          - другие вопросы в области культуры,  кинематографии</t>
  </si>
  <si>
    <t xml:space="preserve">Здравоохранение </t>
  </si>
  <si>
    <t>Социальная политика</t>
  </si>
  <si>
    <t>Физическая культура и спорт</t>
  </si>
  <si>
    <t>Средства массовой информации</t>
  </si>
  <si>
    <t xml:space="preserve">Межбюджетные трансферты </t>
  </si>
  <si>
    <t xml:space="preserve">          - дотации на выравнивание бюджетной обеспеченности</t>
  </si>
  <si>
    <t xml:space="preserve">          - иные дотации</t>
  </si>
  <si>
    <t xml:space="preserve">          -прочие межбюджетные трансферты общего характера</t>
  </si>
  <si>
    <t>ИТОГО РАСХОДОВ</t>
  </si>
  <si>
    <t xml:space="preserve">Дефицит(-), профицит (+) </t>
  </si>
  <si>
    <t>формула</t>
  </si>
  <si>
    <t>формула из 2-х</t>
  </si>
  <si>
    <t/>
  </si>
  <si>
    <t xml:space="preserve">                        II. Расходы</t>
  </si>
  <si>
    <t>000 0100 00 0 00 00000 000</t>
  </si>
  <si>
    <t>000 1 08 00 000 00 0000 000</t>
  </si>
  <si>
    <t>000 1 09 00 000 00 0000 000</t>
  </si>
  <si>
    <t>000 1 12 00 000 00 0000 000</t>
  </si>
  <si>
    <t>000 1 13 00 000 00 0000 000</t>
  </si>
  <si>
    <t>000 1 14 00 000 00 0000 000</t>
  </si>
  <si>
    <t>000 1 15 00 000 00 0000 000</t>
  </si>
  <si>
    <t>000 1 17 00 000 00 0000 000</t>
  </si>
  <si>
    <t>000 1 16 00 000 00 0000 000</t>
  </si>
  <si>
    <t>000 2 03 00 000 00 0000 000</t>
  </si>
  <si>
    <t>000 2 04 00 000 00 0000 000</t>
  </si>
  <si>
    <t>000 2 07 00 000 00 0000 000</t>
  </si>
  <si>
    <t>000 2 18 00 000 00 0000 000</t>
  </si>
  <si>
    <t>000 2 19 00 000 00 0000 000</t>
  </si>
  <si>
    <t>000 0105 00 0 00 00000 000</t>
  </si>
  <si>
    <t>000 0106 00 0 00 00000 000</t>
  </si>
  <si>
    <t>000 0107 00 0 00 00000 000</t>
  </si>
  <si>
    <t>000 0111 00 0 00 00000 000</t>
  </si>
  <si>
    <t>000 0112 00 0 00 00000 000</t>
  </si>
  <si>
    <t>000 0113 00 0 00 00000 000</t>
  </si>
  <si>
    <t>000 0200 00 0 00 00000 000</t>
  </si>
  <si>
    <t>000 0300 00 0 00 00000 000</t>
  </si>
  <si>
    <t>000 0400 00 0 00 00000 000</t>
  </si>
  <si>
    <t>000 0401 00 0 00 00000 000</t>
  </si>
  <si>
    <t>000 0402 00 0 00 00000 000</t>
  </si>
  <si>
    <t>000 0404 00 0 00 00000 000</t>
  </si>
  <si>
    <t>000 0405 00 0 00 00000 000</t>
  </si>
  <si>
    <t>000 0406 00 0 00 00000 000</t>
  </si>
  <si>
    <t>000 0407 00 0 00 00000 000</t>
  </si>
  <si>
    <t>000 0408 00 0 00 00000 000</t>
  </si>
  <si>
    <t>000 0409 00 0 00 00000 000</t>
  </si>
  <si>
    <t>000 0410 00 0 00 00000 000</t>
  </si>
  <si>
    <t>000 0500 00 0 00 00000 000</t>
  </si>
  <si>
    <t>000 0600 00 0 00 00000 000</t>
  </si>
  <si>
    <t>000 0700 00 0 00 00000 000</t>
  </si>
  <si>
    <t>000 0800 00 0 00 00000 000</t>
  </si>
  <si>
    <t>000 0801 00 0 00 00000 000</t>
  </si>
  <si>
    <t>000 0802 00 0 00 00000 000</t>
  </si>
  <si>
    <t>000 0900 00 0 00 00000 000</t>
  </si>
  <si>
    <t>000 1000 00 0 00 00000 000</t>
  </si>
  <si>
    <t>000 1100 00 0 00 00000 000</t>
  </si>
  <si>
    <t>000 1200 00 0 00 00000 000</t>
  </si>
  <si>
    <t>000 1300 00 0 00 00000 000</t>
  </si>
  <si>
    <t>000 1401 00 0 00 00000 000</t>
  </si>
  <si>
    <t>000 1402 00 0 00 00000 000</t>
  </si>
  <si>
    <t>000 1403 00 0 00 00000 000</t>
  </si>
  <si>
    <t>000 1 11 02 000 00 0000 100</t>
  </si>
  <si>
    <t>000 1 01 01 000 00 0000 110</t>
  </si>
  <si>
    <t>000 1 01 02 000 01 0000 110</t>
  </si>
  <si>
    <t>000 1 03 02 000 01 0000 110</t>
  </si>
  <si>
    <t>000 1 05 01 000 00 0000 110</t>
  </si>
  <si>
    <t>000 1 05 02 000 02 0000 110</t>
  </si>
  <si>
    <t>000 1 05 03 000 01 0000 110</t>
  </si>
  <si>
    <t>000 1 05 04 000 02 0000 110</t>
  </si>
  <si>
    <t>000 1 06 01 000 00 0000 110</t>
  </si>
  <si>
    <t>000 1 06 02 000 02 0000 110</t>
  </si>
  <si>
    <t>000 1 06 04 000 02 0000 110</t>
  </si>
  <si>
    <t>000 1 06 05 000 02 0000 110</t>
  </si>
  <si>
    <t>000 1 06 06 000 00 0000 110</t>
  </si>
  <si>
    <t>000 1 07 01 000 01 0000 110</t>
  </si>
  <si>
    <t>000 1 07 04 000 01 0000 110</t>
  </si>
  <si>
    <t>000 1 11 01 000 00 0000 120</t>
  </si>
  <si>
    <t>000 1 11 03 000 00 0000 120</t>
  </si>
  <si>
    <t>000 1 11 05 000 00 0000 120</t>
  </si>
  <si>
    <t>000 1 11 07 000 00 0000 120</t>
  </si>
  <si>
    <t>000 1 11 09 000 00 0000 120</t>
  </si>
  <si>
    <t>000 2 02 10 000 00 0000 150</t>
  </si>
  <si>
    <t>000 2 02 20 000 00 0000 150</t>
  </si>
  <si>
    <t>000 2 02 30 000 00 0000 150</t>
  </si>
  <si>
    <t>000 2 02 40 000 00 0000 150</t>
  </si>
  <si>
    <t>Обслуживание государственного (муниципального) долга</t>
  </si>
  <si>
    <t>(тыс.рублей)</t>
  </si>
  <si>
    <t>000 2 08 00 000 00 0000 000</t>
  </si>
  <si>
    <t>Национальная безопасность и правоохранительная деятельность</t>
  </si>
  <si>
    <t>Бюджет принятый на 2024 год</t>
  </si>
  <si>
    <t>Справка об исполнении консолидированного и областного бюджетов области на 1 мая 2024 года</t>
  </si>
  <si>
    <t>Дефицит областного бюджета по плановым показателям  – 10 510 016,9 тыс. рублей (Закон Оренбургской области «Об областном бюджете на 2024 год и на плановый период 2025 и 2026 годов» от 14 декабря 2023 № 993-400-VII-ОЗ). В расходах бюджета учтены  увеличения на сумму остатков: дорожного фонда  на сумму 334 104,6 тыс.рублей, Фонда развития территорий  на сумму 45 283,9 тыс.рублей, собственных средств на 01.01.2024 на сумму 6 000 000 тыс.рублей.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</si>
</sst>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#,##0_ ;\-#,##0\ "/>
    <numFmt numFmtId="168" formatCode="&quot;&quot;###,##0.00"/>
    <numFmt numFmtId="169" formatCode="#,##0.000"/>
    <numFmt numFmtId="170" formatCode="#,##0.0;\-#,##0.0;&quot; &quot;"/>
    <numFmt numFmtId="171" formatCode="#,##0;\-#,##0;&quot; &quot;"/>
    <numFmt numFmtId="172" formatCode="#,##0.0"/>
    <numFmt numFmtId="174" formatCode="#,##0.000;\-#,##0.000;&quot; &quot;"/>
  </numFmts>
  <fonts count="14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i/>
      <sz val="9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1" fillId="0" borderId="0"/>
  </cellStyleXfs>
  <cellXfs count="101">
    <xf numFmtId="0" fontId="0" fillId="0" borderId="0" xfId="0"/>
    <xf numFmtId="0" fontId="0" fillId="0" borderId="0" xfId="0" applyFill="1"/>
    <xf numFmtId="0" fontId="0" fillId="0" borderId="0" xfId="0" applyFill="1" applyBorder="1"/>
    <xf numFmtId="0" fontId="8" fillId="0" borderId="0" xfId="0" applyFont="1" applyFill="1"/>
    <xf numFmtId="0" fontId="9" fillId="0" borderId="0" xfId="0" applyFont="1" applyFill="1" applyBorder="1"/>
    <xf numFmtId="49" fontId="8" fillId="0" borderId="0" xfId="0" applyNumberFormat="1" applyFont="1" applyFill="1"/>
    <xf numFmtId="0" fontId="6" fillId="0" borderId="0" xfId="0" applyFont="1" applyFill="1" applyAlignment="1">
      <alignment horizontal="left" wrapText="1"/>
    </xf>
    <xf numFmtId="3" fontId="0" fillId="0" borderId="0" xfId="0" applyNumberFormat="1" applyFill="1"/>
    <xf numFmtId="0" fontId="9" fillId="0" borderId="0" xfId="0" applyFont="1" applyFill="1"/>
    <xf numFmtId="0" fontId="4" fillId="0" borderId="0" xfId="0" applyFont="1" applyFill="1"/>
    <xf numFmtId="0" fontId="6" fillId="0" borderId="0" xfId="0" applyFont="1" applyFill="1"/>
    <xf numFmtId="168" fontId="12" fillId="0" borderId="2" xfId="0" applyNumberFormat="1" applyFont="1" applyFill="1" applyBorder="1" applyAlignment="1">
      <alignment horizontal="center" wrapText="1"/>
    </xf>
    <xf numFmtId="168" fontId="13" fillId="0" borderId="2" xfId="0" applyNumberFormat="1" applyFont="1" applyFill="1" applyBorder="1" applyAlignment="1">
      <alignment horizontal="center" wrapText="1"/>
    </xf>
    <xf numFmtId="0" fontId="9" fillId="0" borderId="0" xfId="0" applyFont="1" applyFill="1" applyAlignment="1">
      <alignment wrapText="1"/>
    </xf>
    <xf numFmtId="169" fontId="9" fillId="0" borderId="0" xfId="0" applyNumberFormat="1" applyFont="1" applyFill="1"/>
    <xf numFmtId="0" fontId="9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71" fontId="9" fillId="0" borderId="0" xfId="0" applyNumberFormat="1" applyFont="1" applyFill="1"/>
    <xf numFmtId="0" fontId="4" fillId="0" borderId="0" xfId="0" applyFont="1" applyFill="1" applyBorder="1"/>
    <xf numFmtId="164" fontId="0" fillId="0" borderId="0" xfId="1" applyFont="1" applyFill="1" applyBorder="1"/>
    <xf numFmtId="43" fontId="0" fillId="0" borderId="0" xfId="0" applyNumberFormat="1" applyFill="1" applyBorder="1"/>
    <xf numFmtId="0" fontId="6" fillId="0" borderId="0" xfId="0" applyFont="1" applyFill="1" applyBorder="1" applyAlignment="1">
      <alignment horizontal="left" wrapText="1"/>
    </xf>
    <xf numFmtId="171" fontId="4" fillId="0" borderId="11" xfId="0" applyNumberFormat="1" applyFont="1" applyFill="1" applyBorder="1"/>
    <xf numFmtId="3" fontId="4" fillId="0" borderId="4" xfId="0" applyNumberFormat="1" applyFont="1" applyFill="1" applyBorder="1" applyAlignment="1">
      <alignment horizontal="left" wrapText="1"/>
    </xf>
    <xf numFmtId="3" fontId="6" fillId="0" borderId="7" xfId="0" applyNumberFormat="1" applyFont="1" applyFill="1" applyBorder="1" applyAlignment="1">
      <alignment horizontal="left" wrapText="1"/>
    </xf>
    <xf numFmtId="3" fontId="6" fillId="0" borderId="5" xfId="0" applyNumberFormat="1" applyFont="1" applyFill="1" applyBorder="1" applyAlignment="1">
      <alignment horizontal="left" wrapText="1"/>
    </xf>
    <xf numFmtId="3" fontId="7" fillId="0" borderId="5" xfId="0" applyNumberFormat="1" applyFont="1" applyFill="1" applyBorder="1" applyAlignment="1">
      <alignment horizontal="left" wrapText="1"/>
    </xf>
    <xf numFmtId="3" fontId="6" fillId="0" borderId="6" xfId="0" applyNumberFormat="1" applyFont="1" applyFill="1" applyBorder="1" applyAlignment="1">
      <alignment horizontal="left" wrapText="1"/>
    </xf>
    <xf numFmtId="3" fontId="4" fillId="0" borderId="4" xfId="0" applyNumberFormat="1" applyFont="1" applyFill="1" applyBorder="1" applyAlignment="1">
      <alignment horizontal="center" vertical="justify" wrapText="1"/>
    </xf>
    <xf numFmtId="49" fontId="7" fillId="0" borderId="7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justify" wrapText="1"/>
    </xf>
    <xf numFmtId="49" fontId="7" fillId="0" borderId="5" xfId="0" applyNumberFormat="1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vertical="top" wrapText="1"/>
    </xf>
    <xf numFmtId="3" fontId="7" fillId="0" borderId="5" xfId="0" applyNumberFormat="1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center" vertical="center" wrapText="1"/>
    </xf>
    <xf numFmtId="171" fontId="4" fillId="0" borderId="10" xfId="1" applyNumberFormat="1" applyFont="1" applyFill="1" applyBorder="1" applyAlignment="1">
      <alignment horizontal="right" wrapText="1"/>
    </xf>
    <xf numFmtId="171" fontId="6" fillId="0" borderId="16" xfId="1" applyNumberFormat="1" applyFont="1" applyFill="1" applyBorder="1" applyAlignment="1">
      <alignment horizontal="right" wrapText="1"/>
    </xf>
    <xf numFmtId="171" fontId="6" fillId="0" borderId="18" xfId="1" applyNumberFormat="1" applyFont="1" applyFill="1" applyBorder="1" applyAlignment="1">
      <alignment horizontal="right" wrapText="1"/>
    </xf>
    <xf numFmtId="171" fontId="7" fillId="0" borderId="18" xfId="1" applyNumberFormat="1" applyFont="1" applyFill="1" applyBorder="1" applyAlignment="1">
      <alignment horizontal="right" wrapText="1"/>
    </xf>
    <xf numFmtId="171" fontId="4" fillId="0" borderId="20" xfId="1" applyNumberFormat="1" applyFont="1" applyFill="1" applyBorder="1" applyAlignment="1">
      <alignment horizontal="right" wrapText="1"/>
    </xf>
    <xf numFmtId="171" fontId="4" fillId="0" borderId="16" xfId="1" applyNumberFormat="1" applyFont="1" applyFill="1" applyBorder="1" applyAlignment="1">
      <alignment horizontal="right" wrapText="1"/>
    </xf>
    <xf numFmtId="171" fontId="6" fillId="0" borderId="20" xfId="1" applyNumberFormat="1" applyFont="1" applyFill="1" applyBorder="1" applyAlignment="1">
      <alignment horizontal="right" wrapText="1"/>
    </xf>
    <xf numFmtId="3" fontId="5" fillId="0" borderId="7" xfId="0" applyNumberFormat="1" applyFont="1" applyFill="1" applyBorder="1" applyAlignment="1">
      <alignment horizontal="left" wrapText="1"/>
    </xf>
    <xf numFmtId="3" fontId="10" fillId="0" borderId="5" xfId="0" applyNumberFormat="1" applyFont="1" applyFill="1" applyBorder="1" applyAlignment="1">
      <alignment horizontal="left" wrapText="1"/>
    </xf>
    <xf numFmtId="3" fontId="5" fillId="0" borderId="5" xfId="0" applyNumberFormat="1" applyFont="1" applyFill="1" applyBorder="1" applyAlignment="1">
      <alignment horizontal="left" wrapText="1"/>
    </xf>
    <xf numFmtId="3" fontId="10" fillId="0" borderId="6" xfId="0" applyNumberFormat="1" applyFont="1" applyFill="1" applyBorder="1" applyAlignment="1">
      <alignment horizontal="left" wrapText="1"/>
    </xf>
    <xf numFmtId="3" fontId="5" fillId="0" borderId="4" xfId="0" applyNumberFormat="1" applyFont="1" applyFill="1" applyBorder="1" applyAlignment="1">
      <alignment horizontal="left" wrapText="1"/>
    </xf>
    <xf numFmtId="171" fontId="4" fillId="0" borderId="18" xfId="1" applyNumberFormat="1" applyFont="1" applyFill="1" applyBorder="1" applyAlignment="1">
      <alignment horizontal="right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71" fontId="9" fillId="0" borderId="0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/>
    </xf>
    <xf numFmtId="0" fontId="5" fillId="0" borderId="13" xfId="0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center" vertical="center" wrapText="1"/>
    </xf>
    <xf numFmtId="171" fontId="4" fillId="0" borderId="11" xfId="1" applyNumberFormat="1" applyFont="1" applyFill="1" applyBorder="1" applyAlignment="1">
      <alignment horizontal="right" wrapText="1"/>
    </xf>
    <xf numFmtId="170" fontId="4" fillId="0" borderId="12" xfId="0" applyNumberFormat="1" applyFont="1" applyFill="1" applyBorder="1" applyAlignment="1">
      <alignment horizontal="right" wrapText="1"/>
    </xf>
    <xf numFmtId="171" fontId="6" fillId="0" borderId="3" xfId="1" applyNumberFormat="1" applyFont="1" applyFill="1" applyBorder="1" applyAlignment="1">
      <alignment horizontal="right" wrapText="1"/>
    </xf>
    <xf numFmtId="172" fontId="6" fillId="0" borderId="17" xfId="0" applyNumberFormat="1" applyFont="1" applyFill="1" applyBorder="1" applyAlignment="1">
      <alignment horizontal="right" wrapText="1"/>
    </xf>
    <xf numFmtId="170" fontId="6" fillId="0" borderId="17" xfId="0" applyNumberFormat="1" applyFont="1" applyFill="1" applyBorder="1" applyAlignment="1">
      <alignment horizontal="right" wrapText="1"/>
    </xf>
    <xf numFmtId="171" fontId="6" fillId="0" borderId="1" xfId="1" applyNumberFormat="1" applyFont="1" applyFill="1" applyBorder="1" applyAlignment="1">
      <alignment horizontal="right" wrapText="1"/>
    </xf>
    <xf numFmtId="172" fontId="6" fillId="0" borderId="19" xfId="0" applyNumberFormat="1" applyFont="1" applyFill="1" applyBorder="1" applyAlignment="1">
      <alignment horizontal="right" wrapText="1"/>
    </xf>
    <xf numFmtId="170" fontId="6" fillId="0" borderId="19" xfId="0" applyNumberFormat="1" applyFont="1" applyFill="1" applyBorder="1" applyAlignment="1">
      <alignment horizontal="right" wrapText="1"/>
    </xf>
    <xf numFmtId="171" fontId="7" fillId="0" borderId="1" xfId="1" applyNumberFormat="1" applyFont="1" applyFill="1" applyBorder="1" applyAlignment="1">
      <alignment horizontal="right" wrapText="1"/>
    </xf>
    <xf numFmtId="172" fontId="7" fillId="0" borderId="19" xfId="0" applyNumberFormat="1" applyFont="1" applyFill="1" applyBorder="1" applyAlignment="1">
      <alignment horizontal="right" wrapText="1"/>
    </xf>
    <xf numFmtId="170" fontId="7" fillId="0" borderId="19" xfId="0" applyNumberFormat="1" applyFont="1" applyFill="1" applyBorder="1" applyAlignment="1">
      <alignment horizontal="right" wrapText="1"/>
    </xf>
    <xf numFmtId="171" fontId="4" fillId="0" borderId="9" xfId="1" applyNumberFormat="1" applyFont="1" applyFill="1" applyBorder="1" applyAlignment="1">
      <alignment horizontal="right" wrapText="1"/>
    </xf>
    <xf numFmtId="172" fontId="6" fillId="0" borderId="21" xfId="0" applyNumberFormat="1" applyFont="1" applyFill="1" applyBorder="1" applyAlignment="1">
      <alignment horizontal="right" wrapText="1"/>
    </xf>
    <xf numFmtId="170" fontId="6" fillId="0" borderId="21" xfId="0" applyNumberFormat="1" applyFont="1" applyFill="1" applyBorder="1" applyAlignment="1">
      <alignment horizontal="right" wrapText="1"/>
    </xf>
    <xf numFmtId="170" fontId="4" fillId="0" borderId="12" xfId="1" applyNumberFormat="1" applyFont="1" applyFill="1" applyBorder="1" applyAlignment="1">
      <alignment horizontal="right" wrapText="1"/>
    </xf>
    <xf numFmtId="172" fontId="4" fillId="0" borderId="12" xfId="0" applyNumberFormat="1" applyFont="1" applyFill="1" applyBorder="1" applyAlignment="1">
      <alignment horizontal="right" wrapText="1"/>
    </xf>
    <xf numFmtId="171" fontId="4" fillId="0" borderId="3" xfId="1" applyNumberFormat="1" applyFont="1" applyFill="1" applyBorder="1" applyAlignment="1">
      <alignment horizontal="right" wrapText="1"/>
    </xf>
    <xf numFmtId="170" fontId="4" fillId="0" borderId="17" xfId="1" applyNumberFormat="1" applyFont="1" applyFill="1" applyBorder="1" applyAlignment="1">
      <alignment horizontal="right" wrapText="1"/>
    </xf>
    <xf numFmtId="166" fontId="6" fillId="0" borderId="20" xfId="1" applyNumberFormat="1" applyFont="1" applyFill="1" applyBorder="1" applyAlignment="1">
      <alignment horizontal="right" wrapText="1"/>
    </xf>
    <xf numFmtId="171" fontId="4" fillId="0" borderId="10" xfId="0" applyNumberFormat="1" applyFont="1" applyFill="1" applyBorder="1"/>
    <xf numFmtId="172" fontId="4" fillId="0" borderId="12" xfId="0" applyNumberFormat="1" applyFont="1" applyFill="1" applyBorder="1"/>
    <xf numFmtId="0" fontId="5" fillId="0" borderId="25" xfId="0" applyFont="1" applyFill="1" applyBorder="1" applyAlignment="1">
      <alignment horizontal="center" vertical="center" wrapText="1"/>
    </xf>
    <xf numFmtId="165" fontId="5" fillId="0" borderId="24" xfId="0" applyNumberFormat="1" applyFont="1" applyFill="1" applyBorder="1" applyAlignment="1">
      <alignment horizontal="center" vertical="center" wrapText="1"/>
    </xf>
    <xf numFmtId="170" fontId="4" fillId="0" borderId="17" xfId="0" applyNumberFormat="1" applyFont="1" applyFill="1" applyBorder="1" applyAlignment="1">
      <alignment horizontal="right" wrapText="1"/>
    </xf>
    <xf numFmtId="170" fontId="6" fillId="0" borderId="19" xfId="1" applyNumberFormat="1" applyFont="1" applyFill="1" applyBorder="1" applyAlignment="1">
      <alignment horizontal="right" wrapText="1"/>
    </xf>
    <xf numFmtId="171" fontId="4" fillId="0" borderId="1" xfId="1" applyNumberFormat="1" applyFont="1" applyFill="1" applyBorder="1" applyAlignment="1">
      <alignment horizontal="right" wrapText="1"/>
    </xf>
    <xf numFmtId="170" fontId="4" fillId="0" borderId="19" xfId="1" applyNumberFormat="1" applyFont="1" applyFill="1" applyBorder="1" applyAlignment="1">
      <alignment horizontal="right" wrapText="1"/>
    </xf>
    <xf numFmtId="170" fontId="4" fillId="0" borderId="19" xfId="0" applyNumberFormat="1" applyFont="1" applyFill="1" applyBorder="1" applyAlignment="1">
      <alignment horizontal="right" wrapText="1"/>
    </xf>
    <xf numFmtId="174" fontId="4" fillId="0" borderId="19" xfId="1" applyNumberFormat="1" applyFont="1" applyFill="1" applyBorder="1" applyAlignment="1">
      <alignment horizontal="right" wrapText="1"/>
    </xf>
    <xf numFmtId="171" fontId="6" fillId="0" borderId="9" xfId="1" applyNumberFormat="1" applyFont="1" applyFill="1" applyBorder="1" applyAlignment="1">
      <alignment horizontal="right" wrapText="1"/>
    </xf>
    <xf numFmtId="0" fontId="6" fillId="0" borderId="0" xfId="0" applyFont="1" applyFill="1" applyBorder="1"/>
    <xf numFmtId="171" fontId="0" fillId="0" borderId="0" xfId="0" applyNumberFormat="1" applyFill="1" applyBorder="1"/>
    <xf numFmtId="174" fontId="4" fillId="0" borderId="21" xfId="1" applyNumberFormat="1" applyFont="1" applyFill="1" applyBorder="1" applyAlignment="1">
      <alignment horizontal="right" wrapText="1"/>
    </xf>
    <xf numFmtId="170" fontId="4" fillId="0" borderId="11" xfId="1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0" fillId="0" borderId="0" xfId="0" applyAlignment="1"/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9" max="30000" page="10" val="0"/>
</file>

<file path=xl/ctrlProps/ctrlProp10.xml><?xml version="1.0" encoding="utf-8"?>
<formControlPr xmlns="http://schemas.microsoft.com/office/spreadsheetml/2009/9/main" objectType="Spin" dx="19" max="30000" page="10" val="0"/>
</file>

<file path=xl/ctrlProps/ctrlProp11.xml><?xml version="1.0" encoding="utf-8"?>
<formControlPr xmlns="http://schemas.microsoft.com/office/spreadsheetml/2009/9/main" objectType="Spin" dx="19" max="30000" page="10" val="0"/>
</file>

<file path=xl/ctrlProps/ctrlProp12.xml><?xml version="1.0" encoding="utf-8"?>
<formControlPr xmlns="http://schemas.microsoft.com/office/spreadsheetml/2009/9/main" objectType="Spin" dx="19" max="30000" page="10" val="0"/>
</file>

<file path=xl/ctrlProps/ctrlProp13.xml><?xml version="1.0" encoding="utf-8"?>
<formControlPr xmlns="http://schemas.microsoft.com/office/spreadsheetml/2009/9/main" objectType="Spin" dx="19" max="30000" page="10" val="0"/>
</file>

<file path=xl/ctrlProps/ctrlProp14.xml><?xml version="1.0" encoding="utf-8"?>
<formControlPr xmlns="http://schemas.microsoft.com/office/spreadsheetml/2009/9/main" objectType="Spin" dx="19" max="30000" page="10" val="0"/>
</file>

<file path=xl/ctrlProps/ctrlProp15.xml><?xml version="1.0" encoding="utf-8"?>
<formControlPr xmlns="http://schemas.microsoft.com/office/spreadsheetml/2009/9/main" objectType="Spin" dx="19" max="30000" page="10" val="0"/>
</file>

<file path=xl/ctrlProps/ctrlProp16.xml><?xml version="1.0" encoding="utf-8"?>
<formControlPr xmlns="http://schemas.microsoft.com/office/spreadsheetml/2009/9/main" objectType="Spin" dx="19" max="30000" page="10" val="0"/>
</file>

<file path=xl/ctrlProps/ctrlProp17.xml><?xml version="1.0" encoding="utf-8"?>
<formControlPr xmlns="http://schemas.microsoft.com/office/spreadsheetml/2009/9/main" objectType="Spin" dx="19" max="30000" page="10" val="0"/>
</file>

<file path=xl/ctrlProps/ctrlProp18.xml><?xml version="1.0" encoding="utf-8"?>
<formControlPr xmlns="http://schemas.microsoft.com/office/spreadsheetml/2009/9/main" objectType="Spin" dx="19" max="30000" page="10" val="0"/>
</file>

<file path=xl/ctrlProps/ctrlProp19.xml><?xml version="1.0" encoding="utf-8"?>
<formControlPr xmlns="http://schemas.microsoft.com/office/spreadsheetml/2009/9/main" objectType="Spin" dx="19" max="30000" page="10" val="0"/>
</file>

<file path=xl/ctrlProps/ctrlProp2.xml><?xml version="1.0" encoding="utf-8"?>
<formControlPr xmlns="http://schemas.microsoft.com/office/spreadsheetml/2009/9/main" objectType="Spin" dx="19" max="30000" page="10" val="0"/>
</file>

<file path=xl/ctrlProps/ctrlProp20.xml><?xml version="1.0" encoding="utf-8"?>
<formControlPr xmlns="http://schemas.microsoft.com/office/spreadsheetml/2009/9/main" objectType="Spin" dx="19" max="30000" page="10" val="0"/>
</file>

<file path=xl/ctrlProps/ctrlProp21.xml><?xml version="1.0" encoding="utf-8"?>
<formControlPr xmlns="http://schemas.microsoft.com/office/spreadsheetml/2009/9/main" objectType="Spin" dx="19" max="30000" page="10" val="0"/>
</file>

<file path=xl/ctrlProps/ctrlProp22.xml><?xml version="1.0" encoding="utf-8"?>
<formControlPr xmlns="http://schemas.microsoft.com/office/spreadsheetml/2009/9/main" objectType="Spin" dx="19" max="30000" page="10" val="0"/>
</file>

<file path=xl/ctrlProps/ctrlProp23.xml><?xml version="1.0" encoding="utf-8"?>
<formControlPr xmlns="http://schemas.microsoft.com/office/spreadsheetml/2009/9/main" objectType="Spin" dx="19" max="30000" page="10" val="0"/>
</file>

<file path=xl/ctrlProps/ctrlProp24.xml><?xml version="1.0" encoding="utf-8"?>
<formControlPr xmlns="http://schemas.microsoft.com/office/spreadsheetml/2009/9/main" objectType="Spin" dx="19" max="30000" page="10" val="0"/>
</file>

<file path=xl/ctrlProps/ctrlProp25.xml><?xml version="1.0" encoding="utf-8"?>
<formControlPr xmlns="http://schemas.microsoft.com/office/spreadsheetml/2009/9/main" objectType="Spin" dx="19" max="30000" page="10" val="0"/>
</file>

<file path=xl/ctrlProps/ctrlProp26.xml><?xml version="1.0" encoding="utf-8"?>
<formControlPr xmlns="http://schemas.microsoft.com/office/spreadsheetml/2009/9/main" objectType="Spin" dx="19" max="30000" page="10" val="0"/>
</file>

<file path=xl/ctrlProps/ctrlProp27.xml><?xml version="1.0" encoding="utf-8"?>
<formControlPr xmlns="http://schemas.microsoft.com/office/spreadsheetml/2009/9/main" objectType="Spin" dx="19" max="30000" page="10" val="0"/>
</file>

<file path=xl/ctrlProps/ctrlProp28.xml><?xml version="1.0" encoding="utf-8"?>
<formControlPr xmlns="http://schemas.microsoft.com/office/spreadsheetml/2009/9/main" objectType="Spin" dx="19" max="30000" page="10" val="0"/>
</file>

<file path=xl/ctrlProps/ctrlProp29.xml><?xml version="1.0" encoding="utf-8"?>
<formControlPr xmlns="http://schemas.microsoft.com/office/spreadsheetml/2009/9/main" objectType="Spin" dx="19" max="30000" page="10" val="0"/>
</file>

<file path=xl/ctrlProps/ctrlProp3.xml><?xml version="1.0" encoding="utf-8"?>
<formControlPr xmlns="http://schemas.microsoft.com/office/spreadsheetml/2009/9/main" objectType="Spin" dx="19" max="30000" page="10" val="0"/>
</file>

<file path=xl/ctrlProps/ctrlProp30.xml><?xml version="1.0" encoding="utf-8"?>
<formControlPr xmlns="http://schemas.microsoft.com/office/spreadsheetml/2009/9/main" objectType="Spin" dx="19" max="30000" page="10" val="0"/>
</file>

<file path=xl/ctrlProps/ctrlProp31.xml><?xml version="1.0" encoding="utf-8"?>
<formControlPr xmlns="http://schemas.microsoft.com/office/spreadsheetml/2009/9/main" objectType="Spin" dx="19" max="30000" page="10" val="0"/>
</file>

<file path=xl/ctrlProps/ctrlProp32.xml><?xml version="1.0" encoding="utf-8"?>
<formControlPr xmlns="http://schemas.microsoft.com/office/spreadsheetml/2009/9/main" objectType="Spin" dx="19" max="30000" page="10" val="0"/>
</file>

<file path=xl/ctrlProps/ctrlProp4.xml><?xml version="1.0" encoding="utf-8"?>
<formControlPr xmlns="http://schemas.microsoft.com/office/spreadsheetml/2009/9/main" objectType="Spin" dx="19" max="30000" page="10" val="0"/>
</file>

<file path=xl/ctrlProps/ctrlProp5.xml><?xml version="1.0" encoding="utf-8"?>
<formControlPr xmlns="http://schemas.microsoft.com/office/spreadsheetml/2009/9/main" objectType="Spin" dx="19" max="30000" page="10" val="0"/>
</file>

<file path=xl/ctrlProps/ctrlProp6.xml><?xml version="1.0" encoding="utf-8"?>
<formControlPr xmlns="http://schemas.microsoft.com/office/spreadsheetml/2009/9/main" objectType="Spin" dx="19" max="30000" page="10" val="0"/>
</file>

<file path=xl/ctrlProps/ctrlProp7.xml><?xml version="1.0" encoding="utf-8"?>
<formControlPr xmlns="http://schemas.microsoft.com/office/spreadsheetml/2009/9/main" objectType="Spin" dx="19" max="30000" page="10" val="0"/>
</file>

<file path=xl/ctrlProps/ctrlProp8.xml><?xml version="1.0" encoding="utf-8"?>
<formControlPr xmlns="http://schemas.microsoft.com/office/spreadsheetml/2009/9/main" objectType="Spin" dx="19" max="30000" page="10" val="0"/>
</file>

<file path=xl/ctrlProps/ctrlProp9.xml><?xml version="1.0" encoding="utf-8"?>
<formControlPr xmlns="http://schemas.microsoft.com/office/spreadsheetml/2009/9/main" objectType="Spin" dx="19" max="30000" page="1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28" name="Spinne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29" name="Spinner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30" name="Spinne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32" name="Spinner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33" name="Spinner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34" name="Spinner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35" name="Spinner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36" name="Spinner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</xdr:row>
          <xdr:rowOff>0</xdr:rowOff>
        </xdr:from>
        <xdr:to>
          <xdr:col>1</xdr:col>
          <xdr:colOff>180975</xdr:colOff>
          <xdr:row>1</xdr:row>
          <xdr:rowOff>57150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47625</xdr:rowOff>
        </xdr:from>
        <xdr:to>
          <xdr:col>1</xdr:col>
          <xdr:colOff>190500</xdr:colOff>
          <xdr:row>1</xdr:row>
          <xdr:rowOff>95250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43" name="Spinner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44" name="Spinner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45" name="Spinner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46" name="Spinner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47" name="Spinne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48" name="Spinner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54" name="Spinner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0</xdr:rowOff>
        </xdr:from>
        <xdr:to>
          <xdr:col>1</xdr:col>
          <xdr:colOff>180975</xdr:colOff>
          <xdr:row>51</xdr:row>
          <xdr:rowOff>57150</xdr:rowOff>
        </xdr:to>
        <xdr:sp macro="" textlink="">
          <xdr:nvSpPr>
            <xdr:cNvPr id="1055" name="Spinner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51</xdr:row>
          <xdr:rowOff>47625</xdr:rowOff>
        </xdr:from>
        <xdr:to>
          <xdr:col>1</xdr:col>
          <xdr:colOff>190500</xdr:colOff>
          <xdr:row>51</xdr:row>
          <xdr:rowOff>95250</xdr:rowOff>
        </xdr:to>
        <xdr:sp macro="" textlink="">
          <xdr:nvSpPr>
            <xdr:cNvPr id="1056" name="Spinne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02"/>
  <sheetViews>
    <sheetView tabSelected="1" view="pageBreakPreview" topLeftCell="B1" zoomScaleNormal="100" zoomScaleSheetLayoutView="100" workbookViewId="0">
      <selection activeCell="I12" sqref="I12"/>
    </sheetView>
  </sheetViews>
  <sheetFormatPr defaultColWidth="8.85546875" defaultRowHeight="24.95" customHeight="1" x14ac:dyDescent="0.2"/>
  <cols>
    <col min="1" max="1" width="31.42578125" style="1" customWidth="1"/>
    <col min="2" max="2" width="52" style="6" customWidth="1"/>
    <col min="3" max="3" width="13.85546875" style="2" customWidth="1"/>
    <col min="4" max="4" width="12" style="2" bestFit="1" customWidth="1"/>
    <col min="5" max="5" width="11.28515625" style="2" customWidth="1"/>
    <col min="6" max="7" width="13.28515625" style="2" customWidth="1"/>
    <col min="8" max="8" width="11.5703125" style="2" customWidth="1"/>
    <col min="9" max="9" width="27.85546875" style="1" bestFit="1" customWidth="1"/>
    <col min="10" max="10" width="28" style="1" customWidth="1"/>
    <col min="11" max="11" width="32.85546875" style="1" customWidth="1"/>
    <col min="12" max="12" width="18.42578125" style="1" customWidth="1"/>
    <col min="13" max="16384" width="8.85546875" style="1"/>
  </cols>
  <sheetData>
    <row r="1" spans="1:12" ht="15" customHeight="1" x14ac:dyDescent="0.25">
      <c r="B1" s="91" t="s">
        <v>168</v>
      </c>
      <c r="C1" s="91"/>
      <c r="D1" s="91"/>
      <c r="E1" s="91"/>
      <c r="F1" s="91"/>
      <c r="G1" s="91"/>
      <c r="H1" s="91"/>
    </row>
    <row r="2" spans="1:12" ht="15.6" customHeight="1" thickBot="1" x14ac:dyDescent="0.25">
      <c r="B2" s="90" t="s">
        <v>0</v>
      </c>
      <c r="H2" s="53" t="s">
        <v>164</v>
      </c>
      <c r="I2" s="2"/>
    </row>
    <row r="3" spans="1:12" ht="15.75" customHeight="1" thickBot="1" x14ac:dyDescent="0.25">
      <c r="B3" s="96"/>
      <c r="C3" s="94" t="s">
        <v>1</v>
      </c>
      <c r="D3" s="98"/>
      <c r="E3" s="95"/>
      <c r="F3" s="94" t="s">
        <v>2</v>
      </c>
      <c r="G3" s="98"/>
      <c r="H3" s="95"/>
      <c r="I3" s="16"/>
    </row>
    <row r="4" spans="1:12" ht="38.25" customHeight="1" thickBot="1" x14ac:dyDescent="0.25">
      <c r="B4" s="97"/>
      <c r="C4" s="35" t="s">
        <v>167</v>
      </c>
      <c r="D4" s="54" t="s">
        <v>3</v>
      </c>
      <c r="E4" s="55" t="s">
        <v>4</v>
      </c>
      <c r="F4" s="35" t="s">
        <v>167</v>
      </c>
      <c r="G4" s="54" t="s">
        <v>3</v>
      </c>
      <c r="H4" s="52" t="s">
        <v>4</v>
      </c>
      <c r="I4" s="17"/>
    </row>
    <row r="5" spans="1:12" s="8" customFormat="1" ht="18.600000000000001" customHeight="1" thickBot="1" x14ac:dyDescent="0.25">
      <c r="A5" s="8" t="s">
        <v>89</v>
      </c>
      <c r="B5" s="24" t="s">
        <v>5</v>
      </c>
      <c r="C5" s="36">
        <v>138100971.11899999</v>
      </c>
      <c r="D5" s="56">
        <v>32457694.991209999</v>
      </c>
      <c r="E5" s="57">
        <f>IF(C5=0,"",D5*100/C5)</f>
        <v>23.502872375344545</v>
      </c>
      <c r="F5" s="36">
        <v>110222993</v>
      </c>
      <c r="G5" s="56">
        <v>24770472.6446</v>
      </c>
      <c r="H5" s="57">
        <f>IF(F5=0,"",G5/F5*100)</f>
        <v>22.473053915892123</v>
      </c>
      <c r="I5" s="4"/>
      <c r="J5" s="13"/>
      <c r="L5" s="18"/>
    </row>
    <row r="6" spans="1:12" ht="15" customHeight="1" x14ac:dyDescent="0.2">
      <c r="A6" s="7" t="s">
        <v>140</v>
      </c>
      <c r="B6" s="25" t="s">
        <v>6</v>
      </c>
      <c r="C6" s="37">
        <v>44108247</v>
      </c>
      <c r="D6" s="58">
        <v>7294965.7202099999</v>
      </c>
      <c r="E6" s="59">
        <f>IF(C6=0,"",D6*100/C6)</f>
        <v>16.538779517150161</v>
      </c>
      <c r="F6" s="37">
        <v>44108247</v>
      </c>
      <c r="G6" s="58">
        <v>7294965.7202099999</v>
      </c>
      <c r="H6" s="60">
        <f t="shared" ref="H6:H51" si="0">IF(F6=0,"",G6/F6*100)</f>
        <v>16.538779517150161</v>
      </c>
      <c r="L6" s="18"/>
    </row>
    <row r="7" spans="1:12" ht="12.75" x14ac:dyDescent="0.2">
      <c r="A7" s="1" t="s">
        <v>141</v>
      </c>
      <c r="B7" s="26" t="s">
        <v>7</v>
      </c>
      <c r="C7" s="38">
        <v>45853897.322660007</v>
      </c>
      <c r="D7" s="61">
        <v>11476090.858700002</v>
      </c>
      <c r="E7" s="62">
        <f t="shared" ref="E7:E47" si="1">IF(C7=0,"",D7*100/C7)</f>
        <v>25.027514625302668</v>
      </c>
      <c r="F7" s="38">
        <v>31021574</v>
      </c>
      <c r="G7" s="61">
        <v>7671724.2991800001</v>
      </c>
      <c r="H7" s="63">
        <f t="shared" si="0"/>
        <v>24.730287055002432</v>
      </c>
      <c r="L7" s="18"/>
    </row>
    <row r="8" spans="1:12" ht="25.5" x14ac:dyDescent="0.2">
      <c r="A8" s="1" t="s">
        <v>142</v>
      </c>
      <c r="B8" s="26" t="s">
        <v>8</v>
      </c>
      <c r="C8" s="38">
        <v>14667599.514049999</v>
      </c>
      <c r="D8" s="61">
        <v>3722168.6226900001</v>
      </c>
      <c r="E8" s="62">
        <f t="shared" si="1"/>
        <v>25.376808380434429</v>
      </c>
      <c r="F8" s="38">
        <v>13834960</v>
      </c>
      <c r="G8" s="61">
        <v>3510371.9548400003</v>
      </c>
      <c r="H8" s="63">
        <f t="shared" si="0"/>
        <v>25.373199162411748</v>
      </c>
      <c r="L8" s="18"/>
    </row>
    <row r="9" spans="1:12" ht="25.5" x14ac:dyDescent="0.2">
      <c r="A9" s="1" t="s">
        <v>143</v>
      </c>
      <c r="B9" s="26" t="s">
        <v>9</v>
      </c>
      <c r="C9" s="38">
        <v>5992613.8059799997</v>
      </c>
      <c r="D9" s="61">
        <v>1419441.4553499999</v>
      </c>
      <c r="E9" s="62">
        <f t="shared" si="1"/>
        <v>23.686516456868059</v>
      </c>
      <c r="F9" s="38">
        <v>0</v>
      </c>
      <c r="G9" s="61">
        <v>0</v>
      </c>
      <c r="H9" s="63" t="str">
        <f t="shared" si="0"/>
        <v/>
      </c>
      <c r="L9" s="18"/>
    </row>
    <row r="10" spans="1:12" ht="25.5" x14ac:dyDescent="0.2">
      <c r="A10" s="1" t="s">
        <v>144</v>
      </c>
      <c r="B10" s="26" t="s">
        <v>10</v>
      </c>
      <c r="C10" s="38">
        <v>0.5</v>
      </c>
      <c r="D10" s="61">
        <v>607.71118000000001</v>
      </c>
      <c r="E10" s="62"/>
      <c r="F10" s="38">
        <v>0</v>
      </c>
      <c r="G10" s="61">
        <v>0</v>
      </c>
      <c r="H10" s="63" t="str">
        <f t="shared" si="0"/>
        <v/>
      </c>
      <c r="L10" s="18"/>
    </row>
    <row r="11" spans="1:12" ht="17.45" customHeight="1" x14ac:dyDescent="0.2">
      <c r="A11" s="1" t="s">
        <v>145</v>
      </c>
      <c r="B11" s="26" t="s">
        <v>11</v>
      </c>
      <c r="C11" s="38">
        <v>268112.85550000001</v>
      </c>
      <c r="D11" s="61">
        <v>306561.30643</v>
      </c>
      <c r="E11" s="62">
        <f>IF(C11=0,"",D11*100/C11)</f>
        <v>114.34039813506816</v>
      </c>
      <c r="F11" s="38">
        <v>0</v>
      </c>
      <c r="G11" s="61">
        <v>0</v>
      </c>
      <c r="H11" s="63" t="str">
        <f t="shared" si="0"/>
        <v/>
      </c>
      <c r="L11" s="18"/>
    </row>
    <row r="12" spans="1:12" ht="25.5" x14ac:dyDescent="0.2">
      <c r="A12" s="1" t="s">
        <v>146</v>
      </c>
      <c r="B12" s="26" t="s">
        <v>12</v>
      </c>
      <c r="C12" s="38">
        <v>291415.11700000003</v>
      </c>
      <c r="D12" s="61">
        <v>251436.30054</v>
      </c>
      <c r="E12" s="62">
        <f t="shared" si="1"/>
        <v>86.281145305169602</v>
      </c>
      <c r="F12" s="38">
        <v>0</v>
      </c>
      <c r="G12" s="61">
        <v>0</v>
      </c>
      <c r="H12" s="63" t="str">
        <f t="shared" si="0"/>
        <v/>
      </c>
      <c r="L12" s="18"/>
    </row>
    <row r="13" spans="1:12" ht="12.75" x14ac:dyDescent="0.2">
      <c r="A13" s="1" t="s">
        <v>147</v>
      </c>
      <c r="B13" s="26" t="s">
        <v>13</v>
      </c>
      <c r="C13" s="38">
        <v>526317.60499999998</v>
      </c>
      <c r="D13" s="61">
        <v>37473.207000000002</v>
      </c>
      <c r="E13" s="62">
        <f t="shared" si="1"/>
        <v>7.119884769957487</v>
      </c>
      <c r="F13" s="38">
        <v>0</v>
      </c>
      <c r="G13" s="61">
        <v>0</v>
      </c>
      <c r="H13" s="63" t="str">
        <f t="shared" si="0"/>
        <v/>
      </c>
      <c r="L13" s="18"/>
    </row>
    <row r="14" spans="1:12" ht="12.75" x14ac:dyDescent="0.2">
      <c r="A14" s="1" t="s">
        <v>148</v>
      </c>
      <c r="B14" s="26" t="s">
        <v>14</v>
      </c>
      <c r="C14" s="38">
        <v>14858468</v>
      </c>
      <c r="D14" s="61">
        <v>3612584.0094899996</v>
      </c>
      <c r="E14" s="62">
        <f t="shared" si="1"/>
        <v>24.313300735244034</v>
      </c>
      <c r="F14" s="38">
        <v>14858468</v>
      </c>
      <c r="G14" s="61">
        <v>3612584.0094899996</v>
      </c>
      <c r="H14" s="63">
        <f t="shared" si="0"/>
        <v>24.313300735244034</v>
      </c>
      <c r="L14" s="18"/>
    </row>
    <row r="15" spans="1:12" ht="12.75" x14ac:dyDescent="0.2">
      <c r="A15" s="1" t="s">
        <v>149</v>
      </c>
      <c r="B15" s="26" t="s">
        <v>15</v>
      </c>
      <c r="C15" s="38">
        <v>1570891</v>
      </c>
      <c r="D15" s="61">
        <v>259810.24997</v>
      </c>
      <c r="E15" s="62">
        <f t="shared" si="1"/>
        <v>16.539037397884385</v>
      </c>
      <c r="F15" s="38">
        <v>1570891</v>
      </c>
      <c r="G15" s="61">
        <v>259810.24997</v>
      </c>
      <c r="H15" s="63">
        <f t="shared" si="0"/>
        <v>16.539037397884385</v>
      </c>
      <c r="L15" s="18"/>
    </row>
    <row r="16" spans="1:12" ht="12.75" x14ac:dyDescent="0.2">
      <c r="A16" s="1" t="s">
        <v>150</v>
      </c>
      <c r="B16" s="26" t="s">
        <v>16</v>
      </c>
      <c r="C16" s="38">
        <v>3192</v>
      </c>
      <c r="D16" s="61">
        <v>770</v>
      </c>
      <c r="E16" s="62">
        <f t="shared" si="1"/>
        <v>24.12280701754386</v>
      </c>
      <c r="F16" s="38">
        <v>0</v>
      </c>
      <c r="G16" s="61">
        <v>0</v>
      </c>
      <c r="H16" s="63" t="str">
        <f t="shared" si="0"/>
        <v/>
      </c>
      <c r="L16" s="18"/>
    </row>
    <row r="17" spans="1:12" ht="12.75" x14ac:dyDescent="0.2">
      <c r="A17" s="1" t="s">
        <v>151</v>
      </c>
      <c r="B17" s="26" t="s">
        <v>17</v>
      </c>
      <c r="C17" s="38">
        <v>1543158.0709300002</v>
      </c>
      <c r="D17" s="61">
        <v>307782.25724000001</v>
      </c>
      <c r="E17" s="62">
        <f t="shared" si="1"/>
        <v>19.944959822198374</v>
      </c>
      <c r="F17" s="38">
        <v>0</v>
      </c>
      <c r="G17" s="61">
        <v>0</v>
      </c>
      <c r="H17" s="63" t="str">
        <f t="shared" si="0"/>
        <v/>
      </c>
      <c r="L17" s="18"/>
    </row>
    <row r="18" spans="1:12" ht="12.75" x14ac:dyDescent="0.2">
      <c r="A18" s="1" t="s">
        <v>152</v>
      </c>
      <c r="B18" s="26" t="s">
        <v>18</v>
      </c>
      <c r="C18" s="38">
        <v>1220621</v>
      </c>
      <c r="D18" s="61">
        <v>402760.96782000002</v>
      </c>
      <c r="E18" s="62">
        <f t="shared" si="1"/>
        <v>32.996398375908662</v>
      </c>
      <c r="F18" s="38">
        <v>1220621</v>
      </c>
      <c r="G18" s="61">
        <v>402760.96782000002</v>
      </c>
      <c r="H18" s="63">
        <f t="shared" si="0"/>
        <v>32.996398375908662</v>
      </c>
      <c r="L18" s="18"/>
    </row>
    <row r="19" spans="1:12" ht="24.75" customHeight="1" x14ac:dyDescent="0.2">
      <c r="A19" s="1" t="s">
        <v>153</v>
      </c>
      <c r="B19" s="26" t="s">
        <v>19</v>
      </c>
      <c r="C19" s="38">
        <v>1859</v>
      </c>
      <c r="D19" s="61">
        <v>337.26954000000001</v>
      </c>
      <c r="E19" s="62">
        <f t="shared" si="1"/>
        <v>18.14252501344809</v>
      </c>
      <c r="F19" s="38">
        <v>0</v>
      </c>
      <c r="G19" s="61">
        <v>0</v>
      </c>
      <c r="H19" s="63" t="str">
        <f t="shared" si="0"/>
        <v/>
      </c>
      <c r="L19" s="18"/>
    </row>
    <row r="20" spans="1:12" ht="15" customHeight="1" x14ac:dyDescent="0.2">
      <c r="A20" s="1" t="s">
        <v>94</v>
      </c>
      <c r="B20" s="26" t="s">
        <v>20</v>
      </c>
      <c r="C20" s="38">
        <v>564777.05200000003</v>
      </c>
      <c r="D20" s="61">
        <v>174387.25756999999</v>
      </c>
      <c r="E20" s="62">
        <f t="shared" si="1"/>
        <v>30.877185422540855</v>
      </c>
      <c r="F20" s="38">
        <v>236833</v>
      </c>
      <c r="G20" s="61">
        <v>64168.918859999998</v>
      </c>
      <c r="H20" s="63">
        <f t="shared" si="0"/>
        <v>27.094585154940397</v>
      </c>
      <c r="L20" s="18"/>
    </row>
    <row r="21" spans="1:12" ht="24.6" customHeight="1" x14ac:dyDescent="0.2">
      <c r="A21" s="1" t="s">
        <v>95</v>
      </c>
      <c r="B21" s="26" t="s">
        <v>21</v>
      </c>
      <c r="C21" s="38">
        <v>0</v>
      </c>
      <c r="D21" s="61">
        <v>0.15724000000000002</v>
      </c>
      <c r="E21" s="62" t="str">
        <f>IF(C21=0,"",D21*100/C21)</f>
        <v/>
      </c>
      <c r="F21" s="38">
        <v>0</v>
      </c>
      <c r="G21" s="61">
        <v>0</v>
      </c>
      <c r="H21" s="63" t="str">
        <f t="shared" si="0"/>
        <v/>
      </c>
      <c r="L21" s="18"/>
    </row>
    <row r="22" spans="1:12" ht="52.5" customHeight="1" x14ac:dyDescent="0.2">
      <c r="A22" s="1" t="s">
        <v>154</v>
      </c>
      <c r="B22" s="26" t="s">
        <v>22</v>
      </c>
      <c r="C22" s="38">
        <v>36070</v>
      </c>
      <c r="D22" s="61">
        <v>0</v>
      </c>
      <c r="E22" s="62">
        <f>IF(C22=0,"",D22*100/C22)</f>
        <v>0</v>
      </c>
      <c r="F22" s="38">
        <v>35395</v>
      </c>
      <c r="G22" s="61">
        <v>0</v>
      </c>
      <c r="H22" s="63">
        <f t="shared" si="0"/>
        <v>0</v>
      </c>
      <c r="L22" s="18"/>
    </row>
    <row r="23" spans="1:12" ht="17.100000000000001" hidden="1" customHeight="1" x14ac:dyDescent="0.2">
      <c r="A23" s="1" t="s">
        <v>139</v>
      </c>
      <c r="B23" s="26" t="s">
        <v>23</v>
      </c>
      <c r="C23" s="38">
        <v>0</v>
      </c>
      <c r="D23" s="61">
        <v>0</v>
      </c>
      <c r="E23" s="62" t="str">
        <f t="shared" ref="E23:E24" si="2">IF(C23=0,"",D23*100/C23)</f>
        <v/>
      </c>
      <c r="F23" s="38">
        <v>0</v>
      </c>
      <c r="G23" s="61">
        <v>0</v>
      </c>
      <c r="H23" s="63" t="str">
        <f t="shared" si="0"/>
        <v/>
      </c>
      <c r="L23" s="18"/>
    </row>
    <row r="24" spans="1:12" ht="30" customHeight="1" x14ac:dyDescent="0.2">
      <c r="A24" s="1" t="s">
        <v>155</v>
      </c>
      <c r="B24" s="26" t="s">
        <v>24</v>
      </c>
      <c r="C24" s="38">
        <v>999</v>
      </c>
      <c r="D24" s="61">
        <v>0</v>
      </c>
      <c r="E24" s="62">
        <f t="shared" si="2"/>
        <v>0</v>
      </c>
      <c r="F24" s="38">
        <v>999</v>
      </c>
      <c r="G24" s="61">
        <v>81.287440000000004</v>
      </c>
      <c r="H24" s="63">
        <f t="shared" si="0"/>
        <v>8.1368808808808808</v>
      </c>
      <c r="L24" s="18"/>
    </row>
    <row r="25" spans="1:12" ht="42.6" customHeight="1" x14ac:dyDescent="0.2">
      <c r="A25" s="1" t="s">
        <v>156</v>
      </c>
      <c r="B25" s="26" t="s">
        <v>25</v>
      </c>
      <c r="C25" s="38">
        <v>1567510.4730699998</v>
      </c>
      <c r="D25" s="61">
        <v>420626.68933999998</v>
      </c>
      <c r="E25" s="62">
        <f t="shared" si="1"/>
        <v>26.834059265721805</v>
      </c>
      <c r="F25" s="38">
        <v>27053</v>
      </c>
      <c r="G25" s="61">
        <v>8929.5327899999993</v>
      </c>
      <c r="H25" s="63">
        <f t="shared" si="0"/>
        <v>33.007551066425158</v>
      </c>
      <c r="L25" s="18"/>
    </row>
    <row r="26" spans="1:12" s="3" customFormat="1" ht="15.95" customHeight="1" x14ac:dyDescent="0.2">
      <c r="A26" s="1" t="s">
        <v>90</v>
      </c>
      <c r="B26" s="27" t="s">
        <v>26</v>
      </c>
      <c r="C26" s="39">
        <v>1407895.2248699998</v>
      </c>
      <c r="D26" s="64">
        <v>370080.19391000003</v>
      </c>
      <c r="E26" s="65">
        <f t="shared" si="1"/>
        <v>26.286060736101437</v>
      </c>
      <c r="F26" s="39">
        <v>25274</v>
      </c>
      <c r="G26" s="64">
        <v>8270.5468499999988</v>
      </c>
      <c r="H26" s="66">
        <f t="shared" si="0"/>
        <v>32.723537429769713</v>
      </c>
      <c r="I26" s="5"/>
      <c r="J26" s="5"/>
      <c r="K26" s="1"/>
      <c r="L26" s="18"/>
    </row>
    <row r="27" spans="1:12" ht="29.1" customHeight="1" x14ac:dyDescent="0.2">
      <c r="A27" s="1" t="s">
        <v>157</v>
      </c>
      <c r="B27" s="26" t="s">
        <v>27</v>
      </c>
      <c r="C27" s="38">
        <v>32401.500969999997</v>
      </c>
      <c r="D27" s="61">
        <v>2571.0830299999998</v>
      </c>
      <c r="E27" s="62">
        <f t="shared" si="1"/>
        <v>7.9350738485248637</v>
      </c>
      <c r="F27" s="38">
        <v>27959</v>
      </c>
      <c r="G27" s="61">
        <v>0</v>
      </c>
      <c r="H27" s="63">
        <f t="shared" si="0"/>
        <v>0</v>
      </c>
      <c r="L27" s="18"/>
    </row>
    <row r="28" spans="1:12" ht="41.1" customHeight="1" x14ac:dyDescent="0.2">
      <c r="A28" s="1" t="s">
        <v>158</v>
      </c>
      <c r="B28" s="26" t="s">
        <v>28</v>
      </c>
      <c r="C28" s="38">
        <v>288360.58620999998</v>
      </c>
      <c r="D28" s="61">
        <v>86063.488519999999</v>
      </c>
      <c r="E28" s="62">
        <f t="shared" si="1"/>
        <v>29.845787751771269</v>
      </c>
      <c r="F28" s="38">
        <v>3483</v>
      </c>
      <c r="G28" s="61">
        <v>757.72079000000008</v>
      </c>
      <c r="H28" s="63">
        <f t="shared" si="0"/>
        <v>21.754831754234857</v>
      </c>
      <c r="L28" s="18"/>
    </row>
    <row r="29" spans="1:12" ht="19.5" customHeight="1" x14ac:dyDescent="0.2">
      <c r="A29" s="1" t="s">
        <v>96</v>
      </c>
      <c r="B29" s="26" t="s">
        <v>29</v>
      </c>
      <c r="C29" s="38">
        <v>369354.9</v>
      </c>
      <c r="D29" s="61">
        <v>229551.51411000002</v>
      </c>
      <c r="E29" s="62">
        <f t="shared" si="1"/>
        <v>62.149307917669432</v>
      </c>
      <c r="F29" s="38">
        <v>170687</v>
      </c>
      <c r="G29" s="61">
        <v>108084.58917000001</v>
      </c>
      <c r="H29" s="63">
        <f t="shared" si="0"/>
        <v>63.323269592880536</v>
      </c>
      <c r="L29" s="18"/>
    </row>
    <row r="30" spans="1:12" ht="26.45" customHeight="1" x14ac:dyDescent="0.2">
      <c r="A30" s="1" t="s">
        <v>97</v>
      </c>
      <c r="B30" s="26" t="s">
        <v>30</v>
      </c>
      <c r="C30" s="38">
        <v>355739.46911000001</v>
      </c>
      <c r="D30" s="61">
        <v>151025.27635</v>
      </c>
      <c r="E30" s="62">
        <f t="shared" si="1"/>
        <v>42.453899402233802</v>
      </c>
      <c r="F30" s="38">
        <v>101727</v>
      </c>
      <c r="G30" s="61">
        <v>41480.460659999997</v>
      </c>
      <c r="H30" s="63">
        <f t="shared" si="0"/>
        <v>40.776254740629334</v>
      </c>
      <c r="L30" s="18"/>
    </row>
    <row r="31" spans="1:12" ht="15.75" customHeight="1" x14ac:dyDescent="0.2">
      <c r="A31" s="1" t="s">
        <v>98</v>
      </c>
      <c r="B31" s="26" t="s">
        <v>31</v>
      </c>
      <c r="C31" s="38">
        <v>794989.72984000004</v>
      </c>
      <c r="D31" s="61">
        <v>456012.2818</v>
      </c>
      <c r="E31" s="62">
        <f t="shared" si="1"/>
        <v>57.360776458304336</v>
      </c>
      <c r="F31" s="38">
        <v>0</v>
      </c>
      <c r="G31" s="61">
        <v>15630.59829</v>
      </c>
      <c r="H31" s="63" t="str">
        <f t="shared" si="0"/>
        <v/>
      </c>
      <c r="L31" s="18"/>
    </row>
    <row r="32" spans="1:12" ht="14.45" customHeight="1" x14ac:dyDescent="0.2">
      <c r="A32" s="1" t="s">
        <v>99</v>
      </c>
      <c r="B32" s="26" t="s">
        <v>32</v>
      </c>
      <c r="C32" s="38">
        <v>231.5</v>
      </c>
      <c r="D32" s="61">
        <v>7.26</v>
      </c>
      <c r="E32" s="62">
        <f t="shared" si="1"/>
        <v>3.1360691144708421</v>
      </c>
      <c r="F32" s="38">
        <v>229</v>
      </c>
      <c r="G32" s="61">
        <v>5.76</v>
      </c>
      <c r="H32" s="63">
        <f t="shared" si="0"/>
        <v>2.5152838427947599</v>
      </c>
      <c r="L32" s="18"/>
    </row>
    <row r="33" spans="1:12" ht="12.75" x14ac:dyDescent="0.2">
      <c r="A33" s="1" t="s">
        <v>100</v>
      </c>
      <c r="B33" s="26" t="s">
        <v>33</v>
      </c>
      <c r="C33" s="38">
        <v>119988.28405</v>
      </c>
      <c r="D33" s="61">
        <v>23577.680270000001</v>
      </c>
      <c r="E33" s="62">
        <f t="shared" si="1"/>
        <v>19.649985377051486</v>
      </c>
      <c r="F33" s="38">
        <v>0</v>
      </c>
      <c r="G33" s="61">
        <v>2569.21866</v>
      </c>
      <c r="H33" s="63" t="str">
        <f t="shared" si="0"/>
        <v/>
      </c>
      <c r="L33" s="18"/>
    </row>
    <row r="34" spans="1:12" ht="15.75" customHeight="1" thickBot="1" x14ac:dyDescent="0.25">
      <c r="A34" s="1" t="s">
        <v>101</v>
      </c>
      <c r="B34" s="26" t="s">
        <v>34</v>
      </c>
      <c r="C34" s="38">
        <v>1525308.355</v>
      </c>
      <c r="D34" s="61">
        <v>692057.76344000001</v>
      </c>
      <c r="E34" s="62">
        <f t="shared" si="1"/>
        <v>45.371662796667756</v>
      </c>
      <c r="F34" s="38">
        <v>1465359</v>
      </c>
      <c r="G34" s="61">
        <v>647859.65763000003</v>
      </c>
      <c r="H34" s="63">
        <f t="shared" si="0"/>
        <v>44.211668105221996</v>
      </c>
      <c r="L34" s="18"/>
    </row>
    <row r="35" spans="1:12" ht="13.5" hidden="1" thickBot="1" x14ac:dyDescent="0.25">
      <c r="B35" s="28"/>
      <c r="C35" s="42">
        <v>0</v>
      </c>
      <c r="D35" s="67"/>
      <c r="E35" s="68" t="str">
        <f t="shared" si="1"/>
        <v/>
      </c>
      <c r="F35" s="40">
        <v>0</v>
      </c>
      <c r="G35" s="67">
        <v>0</v>
      </c>
      <c r="H35" s="69" t="str">
        <f t="shared" si="0"/>
        <v/>
      </c>
      <c r="L35" s="18"/>
    </row>
    <row r="36" spans="1:12" s="8" customFormat="1" ht="22.5" customHeight="1" thickBot="1" x14ac:dyDescent="0.25">
      <c r="A36" s="8" t="s">
        <v>89</v>
      </c>
      <c r="B36" s="24" t="s">
        <v>35</v>
      </c>
      <c r="C36" s="36">
        <v>138100971.11899999</v>
      </c>
      <c r="D36" s="56">
        <v>32457694.991209999</v>
      </c>
      <c r="E36" s="70">
        <f t="shared" si="1"/>
        <v>23.502872375344545</v>
      </c>
      <c r="F36" s="36">
        <v>110222993</v>
      </c>
      <c r="G36" s="56">
        <v>24770472.6446</v>
      </c>
      <c r="H36" s="57">
        <f t="shared" si="0"/>
        <v>22.473053915892123</v>
      </c>
      <c r="L36" s="18"/>
    </row>
    <row r="37" spans="1:12" s="8" customFormat="1" ht="16.5" customHeight="1" thickBot="1" x14ac:dyDescent="0.25">
      <c r="A37" s="8" t="s">
        <v>89</v>
      </c>
      <c r="B37" s="29" t="s">
        <v>36</v>
      </c>
      <c r="C37" s="36">
        <v>36652702.733210005</v>
      </c>
      <c r="D37" s="56">
        <v>19696044.08498</v>
      </c>
      <c r="E37" s="71">
        <f t="shared" si="1"/>
        <v>53.736948754761151</v>
      </c>
      <c r="F37" s="36">
        <v>35504914.500000007</v>
      </c>
      <c r="G37" s="56">
        <v>19638496.667959999</v>
      </c>
      <c r="H37" s="57">
        <f t="shared" si="0"/>
        <v>55.31205171036251</v>
      </c>
      <c r="J37" s="14"/>
      <c r="L37" s="18"/>
    </row>
    <row r="38" spans="1:12" s="2" customFormat="1" ht="15" customHeight="1" x14ac:dyDescent="0.2">
      <c r="A38" s="1" t="s">
        <v>89</v>
      </c>
      <c r="B38" s="30" t="s">
        <v>37</v>
      </c>
      <c r="C38" s="41">
        <v>34444702.421120003</v>
      </c>
      <c r="D38" s="72">
        <v>19164536.907510001</v>
      </c>
      <c r="E38" s="73">
        <f t="shared" si="1"/>
        <v>55.63856140548085</v>
      </c>
      <c r="F38" s="41">
        <v>34277464.100000001</v>
      </c>
      <c r="G38" s="72">
        <v>19164535.094009999</v>
      </c>
      <c r="H38" s="60">
        <f t="shared" si="0"/>
        <v>55.910014340909186</v>
      </c>
      <c r="K38" s="1"/>
      <c r="L38" s="18"/>
    </row>
    <row r="39" spans="1:12" s="2" customFormat="1" ht="14.45" customHeight="1" x14ac:dyDescent="0.2">
      <c r="A39" s="2" t="s">
        <v>159</v>
      </c>
      <c r="B39" s="31" t="s">
        <v>38</v>
      </c>
      <c r="C39" s="38">
        <v>11467685.699999999</v>
      </c>
      <c r="D39" s="61">
        <v>8799560.4000000004</v>
      </c>
      <c r="E39" s="62">
        <f t="shared" si="1"/>
        <v>76.733533078954196</v>
      </c>
      <c r="F39" s="38">
        <v>11398685.699999999</v>
      </c>
      <c r="G39" s="61">
        <v>8799560.4000000004</v>
      </c>
      <c r="H39" s="63">
        <f t="shared" si="0"/>
        <v>77.198026435626716</v>
      </c>
      <c r="K39" s="1"/>
      <c r="L39" s="18"/>
    </row>
    <row r="40" spans="1:12" s="2" customFormat="1" ht="15" customHeight="1" x14ac:dyDescent="0.2">
      <c r="A40" s="2" t="s">
        <v>160</v>
      </c>
      <c r="B40" s="31" t="s">
        <v>39</v>
      </c>
      <c r="C40" s="38">
        <v>17447820.550000001</v>
      </c>
      <c r="D40" s="61">
        <v>7482073.0342399999</v>
      </c>
      <c r="E40" s="62">
        <f t="shared" si="1"/>
        <v>42.882565262513545</v>
      </c>
      <c r="F40" s="38">
        <v>17349740.5</v>
      </c>
      <c r="G40" s="61">
        <v>7482073.0342399999</v>
      </c>
      <c r="H40" s="63">
        <f t="shared" si="0"/>
        <v>43.124985265572128</v>
      </c>
      <c r="K40" s="1"/>
      <c r="L40" s="18"/>
    </row>
    <row r="41" spans="1:12" s="2" customFormat="1" ht="12.75" x14ac:dyDescent="0.2">
      <c r="A41" s="2" t="s">
        <v>161</v>
      </c>
      <c r="B41" s="31" t="s">
        <v>40</v>
      </c>
      <c r="C41" s="38">
        <v>3915484.7</v>
      </c>
      <c r="D41" s="61">
        <v>1699753.4016400001</v>
      </c>
      <c r="E41" s="62">
        <f t="shared" si="1"/>
        <v>43.411059724993947</v>
      </c>
      <c r="F41" s="38">
        <v>3915484.7</v>
      </c>
      <c r="G41" s="61">
        <v>1699753.4016400001</v>
      </c>
      <c r="H41" s="63">
        <f t="shared" si="0"/>
        <v>43.411059724993947</v>
      </c>
      <c r="K41" s="1"/>
      <c r="L41" s="18"/>
    </row>
    <row r="42" spans="1:12" s="2" customFormat="1" ht="13.5" customHeight="1" x14ac:dyDescent="0.2">
      <c r="A42" s="2" t="s">
        <v>162</v>
      </c>
      <c r="B42" s="31" t="s">
        <v>41</v>
      </c>
      <c r="C42" s="38">
        <v>1613711.4711199999</v>
      </c>
      <c r="D42" s="61">
        <v>1183150.0716300001</v>
      </c>
      <c r="E42" s="62">
        <f t="shared" si="1"/>
        <v>73.318563622084952</v>
      </c>
      <c r="F42" s="38">
        <v>1613553.2</v>
      </c>
      <c r="G42" s="61">
        <v>1183148.2581300002</v>
      </c>
      <c r="H42" s="63">
        <f t="shared" si="0"/>
        <v>73.325642943164198</v>
      </c>
      <c r="K42" s="1"/>
      <c r="L42" s="18"/>
    </row>
    <row r="43" spans="1:12" s="2" customFormat="1" ht="2.25" hidden="1" customHeight="1" x14ac:dyDescent="0.2">
      <c r="A43" s="2" t="s">
        <v>91</v>
      </c>
      <c r="B43" s="31" t="s">
        <v>42</v>
      </c>
      <c r="C43" s="38"/>
      <c r="D43" s="61"/>
      <c r="E43" s="62" t="str">
        <f t="shared" si="1"/>
        <v/>
      </c>
      <c r="F43" s="38"/>
      <c r="G43" s="61"/>
      <c r="H43" s="63" t="str">
        <f t="shared" si="0"/>
        <v/>
      </c>
      <c r="K43" s="1"/>
      <c r="L43" s="18"/>
    </row>
    <row r="44" spans="1:12" s="2" customFormat="1" ht="12.75" x14ac:dyDescent="0.2">
      <c r="A44" s="2" t="s">
        <v>102</v>
      </c>
      <c r="B44" s="32" t="s">
        <v>43</v>
      </c>
      <c r="C44" s="38">
        <v>8200</v>
      </c>
      <c r="D44" s="61">
        <v>445400.87791000004</v>
      </c>
      <c r="E44" s="62">
        <f t="shared" si="1"/>
        <v>5431.718023292683</v>
      </c>
      <c r="F44" s="38">
        <v>8200</v>
      </c>
      <c r="G44" s="61">
        <v>445400.87791000004</v>
      </c>
      <c r="H44" s="63">
        <f t="shared" si="0"/>
        <v>5431.7180232926839</v>
      </c>
      <c r="K44" s="1"/>
      <c r="L44" s="18"/>
    </row>
    <row r="45" spans="1:12" s="2" customFormat="1" ht="12.75" x14ac:dyDescent="0.2">
      <c r="A45" s="2" t="s">
        <v>103</v>
      </c>
      <c r="B45" s="32" t="s">
        <v>44</v>
      </c>
      <c r="C45" s="38">
        <v>5427.8829999999998</v>
      </c>
      <c r="D45" s="61">
        <v>5990.4310800000003</v>
      </c>
      <c r="E45" s="62">
        <f t="shared" si="1"/>
        <v>110.36404211365647</v>
      </c>
      <c r="F45" s="38">
        <v>0</v>
      </c>
      <c r="G45" s="61">
        <v>25.597080000000002</v>
      </c>
      <c r="H45" s="63" t="str">
        <f t="shared" si="0"/>
        <v/>
      </c>
      <c r="K45" s="1"/>
      <c r="L45" s="18"/>
    </row>
    <row r="46" spans="1:12" s="2" customFormat="1" ht="13.5" customHeight="1" x14ac:dyDescent="0.2">
      <c r="A46" s="2" t="s">
        <v>104</v>
      </c>
      <c r="B46" s="32" t="s">
        <v>45</v>
      </c>
      <c r="C46" s="38">
        <v>365531.91398000001</v>
      </c>
      <c r="D46" s="61">
        <v>60210.893100000001</v>
      </c>
      <c r="E46" s="62">
        <f t="shared" si="1"/>
        <v>16.472130283894835</v>
      </c>
      <c r="F46" s="38">
        <v>299526.2</v>
      </c>
      <c r="G46" s="61">
        <v>71</v>
      </c>
      <c r="H46" s="63">
        <f t="shared" si="0"/>
        <v>2.3704103347219709E-2</v>
      </c>
      <c r="K46" s="1"/>
      <c r="L46" s="18"/>
    </row>
    <row r="47" spans="1:12" s="4" customFormat="1" ht="39" customHeight="1" x14ac:dyDescent="0.2">
      <c r="A47" s="2" t="s">
        <v>165</v>
      </c>
      <c r="B47" s="33" t="s">
        <v>46</v>
      </c>
      <c r="C47" s="38">
        <v>0</v>
      </c>
      <c r="D47" s="61">
        <v>0</v>
      </c>
      <c r="E47" s="62" t="str">
        <f t="shared" si="1"/>
        <v/>
      </c>
      <c r="F47" s="38">
        <v>0</v>
      </c>
      <c r="G47" s="61">
        <v>0</v>
      </c>
      <c r="H47" s="63" t="str">
        <f t="shared" si="0"/>
        <v/>
      </c>
      <c r="K47" s="1"/>
      <c r="L47" s="18"/>
    </row>
    <row r="48" spans="1:12" s="2" customFormat="1" ht="15.75" customHeight="1" x14ac:dyDescent="0.2">
      <c r="A48" s="2" t="s">
        <v>105</v>
      </c>
      <c r="B48" s="34" t="s">
        <v>47</v>
      </c>
      <c r="C48" s="38">
        <v>0</v>
      </c>
      <c r="D48" s="61">
        <v>47996.918859999998</v>
      </c>
      <c r="E48" s="62" t="str">
        <f>IF(C48=0,"",D48*100/C48)</f>
        <v/>
      </c>
      <c r="F48" s="38">
        <v>0</v>
      </c>
      <c r="G48" s="61">
        <v>56556.042439999997</v>
      </c>
      <c r="H48" s="63" t="str">
        <f t="shared" si="0"/>
        <v/>
      </c>
      <c r="K48" s="1"/>
      <c r="L48" s="18"/>
    </row>
    <row r="49" spans="1:12" s="2" customFormat="1" ht="27.6" customHeight="1" x14ac:dyDescent="0.2">
      <c r="A49" s="2" t="s">
        <v>106</v>
      </c>
      <c r="B49" s="34" t="s">
        <v>48</v>
      </c>
      <c r="C49" s="38">
        <v>0</v>
      </c>
      <c r="D49" s="61">
        <v>-28091.943480000002</v>
      </c>
      <c r="E49" s="62" t="str">
        <f>IF(C49=0,"",D49*100/C49)</f>
        <v/>
      </c>
      <c r="F49" s="38">
        <v>0</v>
      </c>
      <c r="G49" s="61">
        <v>-28091.943480000002</v>
      </c>
      <c r="H49" s="63" t="str">
        <f t="shared" si="0"/>
        <v/>
      </c>
      <c r="K49" s="1"/>
      <c r="L49" s="18"/>
    </row>
    <row r="50" spans="1:12" s="2" customFormat="1" ht="29.1" customHeight="1" thickBot="1" x14ac:dyDescent="0.25">
      <c r="B50" s="28" t="s">
        <v>49</v>
      </c>
      <c r="C50" s="74">
        <v>1828840.51511</v>
      </c>
      <c r="D50" s="67"/>
      <c r="E50" s="68">
        <f>IF(C50=0,"",D50*100/C50)</f>
        <v>0</v>
      </c>
      <c r="F50" s="74">
        <v>919724.2</v>
      </c>
      <c r="G50" s="67"/>
      <c r="H50" s="69">
        <f t="shared" si="0"/>
        <v>0</v>
      </c>
      <c r="I50" s="20"/>
      <c r="J50" s="21"/>
      <c r="K50" s="1"/>
      <c r="L50" s="18"/>
    </row>
    <row r="51" spans="1:12" s="4" customFormat="1" ht="21.75" customHeight="1" thickBot="1" x14ac:dyDescent="0.25">
      <c r="A51" s="8" t="s">
        <v>89</v>
      </c>
      <c r="B51" s="24" t="s">
        <v>50</v>
      </c>
      <c r="C51" s="75">
        <f>C36+C37</f>
        <v>174753673.85220999</v>
      </c>
      <c r="D51" s="23">
        <f>D36+D37</f>
        <v>52153739.076189995</v>
      </c>
      <c r="E51" s="76">
        <f>IF(C51=0,"",D51*100/C51)</f>
        <v>29.844144575922712</v>
      </c>
      <c r="F51" s="75">
        <v>145727907.5</v>
      </c>
      <c r="G51" s="23">
        <v>44408969.31256</v>
      </c>
      <c r="H51" s="57">
        <f t="shared" si="0"/>
        <v>30.473894859541574</v>
      </c>
      <c r="J51" s="15"/>
      <c r="K51" s="8"/>
      <c r="L51" s="18"/>
    </row>
    <row r="52" spans="1:12" s="4" customFormat="1" ht="17.45" customHeight="1" thickBot="1" x14ac:dyDescent="0.25">
      <c r="B52" s="90" t="s">
        <v>92</v>
      </c>
      <c r="L52" s="51"/>
    </row>
    <row r="53" spans="1:12" ht="26.25" customHeight="1" thickBot="1" x14ac:dyDescent="0.25">
      <c r="B53" s="92"/>
      <c r="C53" s="94" t="s">
        <v>1</v>
      </c>
      <c r="D53" s="98"/>
      <c r="E53" s="95"/>
      <c r="F53" s="94" t="s">
        <v>2</v>
      </c>
      <c r="G53" s="98"/>
      <c r="H53" s="95"/>
      <c r="I53" s="16"/>
      <c r="J53" s="2"/>
      <c r="L53" s="18"/>
    </row>
    <row r="54" spans="1:12" ht="42" customHeight="1" thickBot="1" x14ac:dyDescent="0.25">
      <c r="B54" s="93"/>
      <c r="C54" s="49" t="s">
        <v>167</v>
      </c>
      <c r="D54" s="77" t="s">
        <v>3</v>
      </c>
      <c r="E54" s="78" t="s">
        <v>4</v>
      </c>
      <c r="F54" s="49" t="s">
        <v>167</v>
      </c>
      <c r="G54" s="77" t="s">
        <v>3</v>
      </c>
      <c r="H54" s="50" t="s">
        <v>4</v>
      </c>
      <c r="I54" s="17"/>
      <c r="J54" s="2"/>
      <c r="L54" s="18"/>
    </row>
    <row r="55" spans="1:12" s="8" customFormat="1" ht="24" customHeight="1" x14ac:dyDescent="0.2">
      <c r="A55" s="8" t="s">
        <v>93</v>
      </c>
      <c r="B55" s="43" t="s">
        <v>51</v>
      </c>
      <c r="C55" s="41">
        <v>16723488.596729999</v>
      </c>
      <c r="D55" s="72">
        <v>3234114.84002</v>
      </c>
      <c r="E55" s="73">
        <f t="shared" ref="E55:E93" si="3">IF(C55=0,"",D55*100/C55)</f>
        <v>19.338757109879438</v>
      </c>
      <c r="F55" s="41">
        <v>9015589.8273999989</v>
      </c>
      <c r="G55" s="72">
        <v>954446.54207000008</v>
      </c>
      <c r="H55" s="79">
        <f t="shared" ref="H55:H93" si="4">IF(F55=0,"",G55/F55*100)</f>
        <v>10.586623397276409</v>
      </c>
      <c r="I55" s="19"/>
      <c r="J55" s="4"/>
      <c r="L55" s="18"/>
    </row>
    <row r="56" spans="1:12" ht="25.5" customHeight="1" x14ac:dyDescent="0.2">
      <c r="A56" s="1" t="s">
        <v>89</v>
      </c>
      <c r="B56" s="44" t="s">
        <v>52</v>
      </c>
      <c r="C56" s="38">
        <v>4030735.6283999998</v>
      </c>
      <c r="D56" s="61">
        <v>1217454.5982599999</v>
      </c>
      <c r="E56" s="80">
        <f t="shared" si="3"/>
        <v>30.204278089636666</v>
      </c>
      <c r="F56" s="38">
        <v>522359.5</v>
      </c>
      <c r="G56" s="61">
        <v>143121.31177999999</v>
      </c>
      <c r="H56" s="63">
        <f t="shared" si="4"/>
        <v>27.399006197838844</v>
      </c>
      <c r="L56" s="18"/>
    </row>
    <row r="57" spans="1:12" ht="12.75" x14ac:dyDescent="0.2">
      <c r="A57" s="1" t="s">
        <v>107</v>
      </c>
      <c r="B57" s="44" t="s">
        <v>53</v>
      </c>
      <c r="C57" s="38">
        <v>717972.2</v>
      </c>
      <c r="D57" s="61">
        <v>196554.71588999999</v>
      </c>
      <c r="E57" s="80">
        <f t="shared" si="3"/>
        <v>27.376368596165701</v>
      </c>
      <c r="F57" s="38">
        <v>717972.2</v>
      </c>
      <c r="G57" s="61">
        <v>196554.71588999999</v>
      </c>
      <c r="H57" s="63">
        <f t="shared" si="4"/>
        <v>27.376368596165701</v>
      </c>
      <c r="I57" s="10"/>
      <c r="L57" s="18"/>
    </row>
    <row r="58" spans="1:12" ht="39.75" customHeight="1" x14ac:dyDescent="0.2">
      <c r="A58" s="1" t="s">
        <v>108</v>
      </c>
      <c r="B58" s="44" t="s">
        <v>54</v>
      </c>
      <c r="C58" s="38">
        <v>1088624.2816900001</v>
      </c>
      <c r="D58" s="61">
        <v>310405.16752999998</v>
      </c>
      <c r="E58" s="80">
        <f t="shared" si="3"/>
        <v>28.513525993386935</v>
      </c>
      <c r="F58" s="38">
        <v>306681.59999999998</v>
      </c>
      <c r="G58" s="61">
        <v>79803.957810000007</v>
      </c>
      <c r="H58" s="63">
        <f t="shared" si="4"/>
        <v>26.021762573952923</v>
      </c>
      <c r="I58" s="10"/>
      <c r="L58" s="18"/>
    </row>
    <row r="59" spans="1:12" ht="12.75" x14ac:dyDescent="0.2">
      <c r="A59" s="11" t="s">
        <v>109</v>
      </c>
      <c r="B59" s="44" t="s">
        <v>55</v>
      </c>
      <c r="C59" s="38">
        <v>657310.80000000005</v>
      </c>
      <c r="D59" s="61">
        <v>108207.76868000001</v>
      </c>
      <c r="E59" s="80">
        <f t="shared" si="3"/>
        <v>16.462192417955098</v>
      </c>
      <c r="F59" s="38">
        <v>656350.80000000005</v>
      </c>
      <c r="G59" s="61">
        <v>108207.76868000001</v>
      </c>
      <c r="H59" s="63">
        <f t="shared" si="4"/>
        <v>16.486270555318892</v>
      </c>
      <c r="I59" s="10"/>
      <c r="L59" s="18"/>
    </row>
    <row r="60" spans="1:12" ht="12.75" x14ac:dyDescent="0.2">
      <c r="A60" s="11" t="s">
        <v>110</v>
      </c>
      <c r="B60" s="44" t="s">
        <v>56</v>
      </c>
      <c r="C60" s="38">
        <v>3377572.1228299998</v>
      </c>
      <c r="D60" s="61">
        <v>0</v>
      </c>
      <c r="E60" s="80">
        <f>IF(C60=0,"",D60*100/C60)</f>
        <v>0</v>
      </c>
      <c r="F60" s="38">
        <v>3223424.9</v>
      </c>
      <c r="G60" s="61">
        <v>0</v>
      </c>
      <c r="H60" s="63">
        <f t="shared" si="4"/>
        <v>0</v>
      </c>
      <c r="I60" s="10"/>
      <c r="L60" s="18"/>
    </row>
    <row r="61" spans="1:12" ht="24" x14ac:dyDescent="0.2">
      <c r="A61" s="11" t="s">
        <v>111</v>
      </c>
      <c r="B61" s="44" t="s">
        <v>57</v>
      </c>
      <c r="C61" s="38">
        <v>15100</v>
      </c>
      <c r="D61" s="61">
        <v>7915.1750000000002</v>
      </c>
      <c r="E61" s="80">
        <f t="shared" si="3"/>
        <v>52.418377483443706</v>
      </c>
      <c r="F61" s="38">
        <v>15100</v>
      </c>
      <c r="G61" s="61">
        <v>7915.1750000000002</v>
      </c>
      <c r="H61" s="63">
        <f t="shared" si="4"/>
        <v>52.418377483443713</v>
      </c>
      <c r="I61" s="10"/>
      <c r="L61" s="18"/>
    </row>
    <row r="62" spans="1:12" ht="15.6" customHeight="1" x14ac:dyDescent="0.2">
      <c r="A62" s="11" t="s">
        <v>112</v>
      </c>
      <c r="B62" s="44" t="s">
        <v>58</v>
      </c>
      <c r="C62" s="38">
        <v>6836173.5638100002</v>
      </c>
      <c r="D62" s="61">
        <v>1393577.41466</v>
      </c>
      <c r="E62" s="80">
        <f t="shared" si="3"/>
        <v>20.385342789385213</v>
      </c>
      <c r="F62" s="38">
        <v>3573700.8274000003</v>
      </c>
      <c r="G62" s="61">
        <v>418843.61291000003</v>
      </c>
      <c r="H62" s="63">
        <f t="shared" si="4"/>
        <v>11.720164421673882</v>
      </c>
      <c r="I62" s="10"/>
      <c r="L62" s="18"/>
    </row>
    <row r="63" spans="1:12" s="8" customFormat="1" ht="12.75" x14ac:dyDescent="0.2">
      <c r="A63" s="12" t="s">
        <v>113</v>
      </c>
      <c r="B63" s="45" t="s">
        <v>59</v>
      </c>
      <c r="C63" s="48">
        <v>130895.36415000001</v>
      </c>
      <c r="D63" s="81">
        <v>50415.901819999999</v>
      </c>
      <c r="E63" s="82">
        <f t="shared" si="3"/>
        <v>38.516185922540174</v>
      </c>
      <c r="F63" s="48">
        <v>124078.7</v>
      </c>
      <c r="G63" s="81">
        <v>49446.586320000002</v>
      </c>
      <c r="H63" s="83">
        <f t="shared" si="4"/>
        <v>39.850986768881363</v>
      </c>
      <c r="I63" s="9"/>
      <c r="L63" s="18"/>
    </row>
    <row r="64" spans="1:12" s="8" customFormat="1" ht="27.95" customHeight="1" x14ac:dyDescent="0.2">
      <c r="A64" s="12" t="s">
        <v>114</v>
      </c>
      <c r="B64" s="45" t="s">
        <v>166</v>
      </c>
      <c r="C64" s="48">
        <v>1748191.94044</v>
      </c>
      <c r="D64" s="81">
        <v>644061.95676999993</v>
      </c>
      <c r="E64" s="82">
        <f t="shared" si="3"/>
        <v>36.841604281043466</v>
      </c>
      <c r="F64" s="48">
        <v>1088163.8999999999</v>
      </c>
      <c r="G64" s="81">
        <v>443491.80820999999</v>
      </c>
      <c r="H64" s="83">
        <f t="shared" si="4"/>
        <v>40.755975107242584</v>
      </c>
      <c r="I64" s="9"/>
      <c r="L64" s="18"/>
    </row>
    <row r="65" spans="1:12" s="8" customFormat="1" ht="14.1" customHeight="1" x14ac:dyDescent="0.2">
      <c r="A65" s="12" t="s">
        <v>115</v>
      </c>
      <c r="B65" s="45" t="s">
        <v>60</v>
      </c>
      <c r="C65" s="48">
        <v>37992835.229350001</v>
      </c>
      <c r="D65" s="81">
        <v>9100843.5972399991</v>
      </c>
      <c r="E65" s="82">
        <f t="shared" si="3"/>
        <v>23.95410487872584</v>
      </c>
      <c r="F65" s="48">
        <v>29606894.699999999</v>
      </c>
      <c r="G65" s="81">
        <v>6411410.5599699998</v>
      </c>
      <c r="H65" s="83">
        <f t="shared" si="4"/>
        <v>21.65512670253122</v>
      </c>
      <c r="I65" s="9"/>
      <c r="L65" s="18"/>
    </row>
    <row r="66" spans="1:12" ht="12.75" x14ac:dyDescent="0.2">
      <c r="A66" s="11" t="s">
        <v>116</v>
      </c>
      <c r="B66" s="44" t="s">
        <v>61</v>
      </c>
      <c r="C66" s="38">
        <v>611760</v>
      </c>
      <c r="D66" s="61">
        <v>117906.41132</v>
      </c>
      <c r="E66" s="80">
        <f t="shared" si="3"/>
        <v>19.273311645089578</v>
      </c>
      <c r="F66" s="38">
        <v>611760</v>
      </c>
      <c r="G66" s="61">
        <v>117906.41132</v>
      </c>
      <c r="H66" s="63">
        <f t="shared" si="4"/>
        <v>19.273311645089578</v>
      </c>
      <c r="I66" s="10"/>
      <c r="L66" s="18"/>
    </row>
    <row r="67" spans="1:12" ht="12.75" x14ac:dyDescent="0.2">
      <c r="A67" s="11" t="s">
        <v>117</v>
      </c>
      <c r="B67" s="44" t="s">
        <v>62</v>
      </c>
      <c r="C67" s="38">
        <v>138533.9</v>
      </c>
      <c r="D67" s="61">
        <v>33565.7935</v>
      </c>
      <c r="E67" s="80">
        <f t="shared" si="3"/>
        <v>24.229299471104188</v>
      </c>
      <c r="F67" s="38">
        <v>138533.9</v>
      </c>
      <c r="G67" s="61">
        <v>33565.7935</v>
      </c>
      <c r="H67" s="63">
        <f t="shared" si="4"/>
        <v>24.229299471104184</v>
      </c>
      <c r="I67" s="10"/>
      <c r="L67" s="18"/>
    </row>
    <row r="68" spans="1:12" ht="12.75" x14ac:dyDescent="0.2">
      <c r="A68" s="11" t="s">
        <v>118</v>
      </c>
      <c r="B68" s="44" t="s">
        <v>63</v>
      </c>
      <c r="C68" s="38">
        <v>10974.1</v>
      </c>
      <c r="D68" s="61">
        <v>8898.8493200000012</v>
      </c>
      <c r="E68" s="80">
        <f t="shared" si="3"/>
        <v>81.089559234925886</v>
      </c>
      <c r="F68" s="38">
        <v>10974.1</v>
      </c>
      <c r="G68" s="61">
        <v>8898.8493200000012</v>
      </c>
      <c r="H68" s="63">
        <f t="shared" si="4"/>
        <v>81.089559234925872</v>
      </c>
      <c r="I68" s="10"/>
      <c r="L68" s="18"/>
    </row>
    <row r="69" spans="1:12" ht="12.75" x14ac:dyDescent="0.2">
      <c r="A69" s="11" t="s">
        <v>119</v>
      </c>
      <c r="B69" s="44" t="s">
        <v>64</v>
      </c>
      <c r="C69" s="38">
        <v>4876801.5229599997</v>
      </c>
      <c r="D69" s="61">
        <v>1316903.92723</v>
      </c>
      <c r="E69" s="80">
        <f t="shared" si="3"/>
        <v>27.003434956907952</v>
      </c>
      <c r="F69" s="38">
        <v>4868840.2</v>
      </c>
      <c r="G69" s="61">
        <v>1310846.88375</v>
      </c>
      <c r="H69" s="63">
        <f t="shared" si="4"/>
        <v>26.923185602805365</v>
      </c>
      <c r="I69" s="10"/>
      <c r="L69" s="18"/>
    </row>
    <row r="70" spans="1:12" ht="12.75" x14ac:dyDescent="0.2">
      <c r="A70" s="11" t="s">
        <v>120</v>
      </c>
      <c r="B70" s="44" t="s">
        <v>65</v>
      </c>
      <c r="C70" s="38">
        <v>44022.3</v>
      </c>
      <c r="D70" s="61">
        <v>0</v>
      </c>
      <c r="E70" s="80">
        <f t="shared" si="3"/>
        <v>0</v>
      </c>
      <c r="F70" s="38">
        <v>42044.6</v>
      </c>
      <c r="G70" s="61">
        <v>0</v>
      </c>
      <c r="H70" s="63">
        <f t="shared" si="4"/>
        <v>0</v>
      </c>
      <c r="I70" s="10"/>
      <c r="L70" s="18"/>
    </row>
    <row r="71" spans="1:12" ht="12.75" x14ac:dyDescent="0.2">
      <c r="A71" s="11" t="s">
        <v>121</v>
      </c>
      <c r="B71" s="44" t="s">
        <v>66</v>
      </c>
      <c r="C71" s="38">
        <v>485389.7</v>
      </c>
      <c r="D71" s="61">
        <v>118689.96034999999</v>
      </c>
      <c r="E71" s="80">
        <f t="shared" si="3"/>
        <v>24.452509056125418</v>
      </c>
      <c r="F71" s="38">
        <v>473169.7</v>
      </c>
      <c r="G71" s="61">
        <v>118689.96034999999</v>
      </c>
      <c r="H71" s="63">
        <f t="shared" si="4"/>
        <v>25.084015386023236</v>
      </c>
      <c r="I71" s="10"/>
      <c r="L71" s="18"/>
    </row>
    <row r="72" spans="1:12" ht="12.75" x14ac:dyDescent="0.2">
      <c r="A72" s="11" t="s">
        <v>122</v>
      </c>
      <c r="B72" s="44" t="s">
        <v>67</v>
      </c>
      <c r="C72" s="38">
        <v>3360093.7465900001</v>
      </c>
      <c r="D72" s="61">
        <v>1557107.3699100001</v>
      </c>
      <c r="E72" s="80">
        <f t="shared" si="3"/>
        <v>46.341188292446745</v>
      </c>
      <c r="F72" s="38">
        <v>1248083</v>
      </c>
      <c r="G72" s="61">
        <v>269881.90575999999</v>
      </c>
      <c r="H72" s="63">
        <f t="shared" si="4"/>
        <v>21.623714589494448</v>
      </c>
      <c r="I72" s="10"/>
      <c r="L72" s="18"/>
    </row>
    <row r="73" spans="1:12" ht="12.75" x14ac:dyDescent="0.2">
      <c r="A73" s="11" t="s">
        <v>123</v>
      </c>
      <c r="B73" s="44" t="s">
        <v>68</v>
      </c>
      <c r="C73" s="38">
        <v>21991774.69297</v>
      </c>
      <c r="D73" s="61">
        <v>4894571.5544199999</v>
      </c>
      <c r="E73" s="80">
        <f t="shared" si="3"/>
        <v>22.256373679494921</v>
      </c>
      <c r="F73" s="38">
        <v>16678230.6</v>
      </c>
      <c r="G73" s="61">
        <v>3754908.6901100003</v>
      </c>
      <c r="H73" s="63">
        <f t="shared" si="4"/>
        <v>22.513831234051892</v>
      </c>
      <c r="I73" s="10"/>
      <c r="L73" s="18"/>
    </row>
    <row r="74" spans="1:12" ht="12.75" x14ac:dyDescent="0.2">
      <c r="A74" s="11" t="s">
        <v>124</v>
      </c>
      <c r="B74" s="44" t="s">
        <v>69</v>
      </c>
      <c r="C74" s="38">
        <v>1307620.3</v>
      </c>
      <c r="D74" s="61">
        <v>195703.35084999999</v>
      </c>
      <c r="E74" s="80">
        <f t="shared" si="3"/>
        <v>14.966374478126408</v>
      </c>
      <c r="F74" s="38">
        <v>1305331</v>
      </c>
      <c r="G74" s="61">
        <v>195703.35084999999</v>
      </c>
      <c r="H74" s="63">
        <f t="shared" si="4"/>
        <v>14.992622625985286</v>
      </c>
      <c r="I74" s="10"/>
      <c r="L74" s="18"/>
    </row>
    <row r="75" spans="1:12" ht="27.95" hidden="1" customHeight="1" x14ac:dyDescent="0.2">
      <c r="B75" s="44" t="s">
        <v>70</v>
      </c>
      <c r="C75" s="38">
        <v>0</v>
      </c>
      <c r="D75" s="61">
        <v>0</v>
      </c>
      <c r="E75" s="80" t="str">
        <f t="shared" si="3"/>
        <v/>
      </c>
      <c r="F75" s="38">
        <v>0</v>
      </c>
      <c r="G75" s="61">
        <v>0</v>
      </c>
      <c r="H75" s="63" t="str">
        <f t="shared" si="4"/>
        <v/>
      </c>
      <c r="I75" s="10"/>
      <c r="L75" s="18"/>
    </row>
    <row r="76" spans="1:12" ht="24" x14ac:dyDescent="0.2">
      <c r="A76" s="1" t="s">
        <v>89</v>
      </c>
      <c r="B76" s="44" t="s">
        <v>71</v>
      </c>
      <c r="C76" s="38">
        <v>5165864.9668300012</v>
      </c>
      <c r="D76" s="61">
        <v>857496.38033999689</v>
      </c>
      <c r="E76" s="80">
        <f t="shared" si="3"/>
        <v>16.599279807853627</v>
      </c>
      <c r="F76" s="38">
        <v>4229927.5999999996</v>
      </c>
      <c r="G76" s="61">
        <v>601008.715009999</v>
      </c>
      <c r="H76" s="63">
        <f t="shared" si="4"/>
        <v>14.208487043844418</v>
      </c>
      <c r="I76" s="10"/>
      <c r="L76" s="18"/>
    </row>
    <row r="77" spans="1:12" s="8" customFormat="1" ht="12.75" x14ac:dyDescent="0.2">
      <c r="A77" s="12" t="s">
        <v>125</v>
      </c>
      <c r="B77" s="45" t="s">
        <v>72</v>
      </c>
      <c r="C77" s="48">
        <v>10976417.815090001</v>
      </c>
      <c r="D77" s="81">
        <v>1618032.8667899999</v>
      </c>
      <c r="E77" s="82">
        <f t="shared" si="3"/>
        <v>14.740991952452685</v>
      </c>
      <c r="F77" s="48">
        <v>4902249.6726000002</v>
      </c>
      <c r="G77" s="81">
        <v>710195.15989999997</v>
      </c>
      <c r="H77" s="83">
        <f t="shared" si="4"/>
        <v>14.487127489027596</v>
      </c>
      <c r="I77" s="9"/>
      <c r="L77" s="18"/>
    </row>
    <row r="78" spans="1:12" s="8" customFormat="1" ht="12.75" x14ac:dyDescent="0.2">
      <c r="A78" s="12" t="s">
        <v>126</v>
      </c>
      <c r="B78" s="45" t="s">
        <v>73</v>
      </c>
      <c r="C78" s="48">
        <v>725742.48670000001</v>
      </c>
      <c r="D78" s="81">
        <v>134843.54394999999</v>
      </c>
      <c r="E78" s="82">
        <f t="shared" si="3"/>
        <v>18.580081285187351</v>
      </c>
      <c r="F78" s="48">
        <v>651407</v>
      </c>
      <c r="G78" s="81">
        <v>132196.07668999999</v>
      </c>
      <c r="H78" s="83">
        <f t="shared" si="4"/>
        <v>20.29392940051304</v>
      </c>
      <c r="I78" s="9"/>
      <c r="L78" s="18"/>
    </row>
    <row r="79" spans="1:12" s="8" customFormat="1" ht="12.75" x14ac:dyDescent="0.2">
      <c r="A79" s="12" t="s">
        <v>127</v>
      </c>
      <c r="B79" s="45" t="s">
        <v>74</v>
      </c>
      <c r="C79" s="48">
        <v>59861110.990370005</v>
      </c>
      <c r="D79" s="81">
        <v>16353939.08388</v>
      </c>
      <c r="E79" s="82">
        <f t="shared" si="3"/>
        <v>27.319805485252179</v>
      </c>
      <c r="F79" s="48">
        <v>40434840.899999999</v>
      </c>
      <c r="G79" s="81">
        <v>10654457.3727</v>
      </c>
      <c r="H79" s="83">
        <f t="shared" si="4"/>
        <v>26.349695301261839</v>
      </c>
      <c r="I79" s="9"/>
      <c r="L79" s="18"/>
    </row>
    <row r="80" spans="1:12" s="8" customFormat="1" ht="12.75" x14ac:dyDescent="0.2">
      <c r="A80" s="12" t="s">
        <v>128</v>
      </c>
      <c r="B80" s="45" t="s">
        <v>75</v>
      </c>
      <c r="C80" s="48">
        <v>7511587.6968</v>
      </c>
      <c r="D80" s="81">
        <v>2194159.79226</v>
      </c>
      <c r="E80" s="82">
        <f t="shared" si="3"/>
        <v>29.210333165580039</v>
      </c>
      <c r="F80" s="48">
        <v>2880011.4</v>
      </c>
      <c r="G80" s="81">
        <v>881437.14534000005</v>
      </c>
      <c r="H80" s="83">
        <f t="shared" si="4"/>
        <v>30.605335289297813</v>
      </c>
      <c r="I80" s="9"/>
      <c r="L80" s="18"/>
    </row>
    <row r="81" spans="1:12" ht="12.75" x14ac:dyDescent="0.2">
      <c r="A81" s="11" t="s">
        <v>129</v>
      </c>
      <c r="B81" s="44" t="s">
        <v>76</v>
      </c>
      <c r="C81" s="38">
        <v>6614969.0863100002</v>
      </c>
      <c r="D81" s="61">
        <v>1919629.1703499998</v>
      </c>
      <c r="E81" s="80">
        <f t="shared" si="3"/>
        <v>29.019473036129003</v>
      </c>
      <c r="F81" s="38">
        <v>2668734.1</v>
      </c>
      <c r="G81" s="61">
        <v>823616.04561000003</v>
      </c>
      <c r="H81" s="63">
        <f t="shared" si="4"/>
        <v>30.861675039487825</v>
      </c>
      <c r="I81" s="10"/>
      <c r="L81" s="18"/>
    </row>
    <row r="82" spans="1:12" ht="12.75" x14ac:dyDescent="0.2">
      <c r="A82" s="11" t="s">
        <v>130</v>
      </c>
      <c r="B82" s="44" t="s">
        <v>77</v>
      </c>
      <c r="C82" s="38">
        <v>37582.5</v>
      </c>
      <c r="D82" s="61">
        <v>5944.0607399999999</v>
      </c>
      <c r="E82" s="80">
        <f t="shared" si="3"/>
        <v>15.816033366593494</v>
      </c>
      <c r="F82" s="38">
        <v>35000</v>
      </c>
      <c r="G82" s="61">
        <v>5314.4472900000001</v>
      </c>
      <c r="H82" s="63">
        <f t="shared" si="4"/>
        <v>15.184135114285716</v>
      </c>
      <c r="I82" s="10"/>
      <c r="L82" s="18"/>
    </row>
    <row r="83" spans="1:12" ht="11.25" customHeight="1" x14ac:dyDescent="0.2">
      <c r="A83" s="1" t="s">
        <v>89</v>
      </c>
      <c r="B83" s="44" t="s">
        <v>78</v>
      </c>
      <c r="C83" s="38">
        <v>859036.11048999988</v>
      </c>
      <c r="D83" s="61">
        <v>268586.56117000023</v>
      </c>
      <c r="E83" s="80">
        <f t="shared" si="3"/>
        <v>31.266038515749553</v>
      </c>
      <c r="F83" s="38">
        <v>176277.29999999981</v>
      </c>
      <c r="G83" s="61">
        <v>52506.65244000002</v>
      </c>
      <c r="H83" s="63">
        <f t="shared" si="4"/>
        <v>29.786394754174289</v>
      </c>
      <c r="I83" s="10"/>
      <c r="L83" s="18"/>
    </row>
    <row r="84" spans="1:12" s="8" customFormat="1" ht="12.75" x14ac:dyDescent="0.2">
      <c r="A84" s="12" t="s">
        <v>131</v>
      </c>
      <c r="B84" s="45" t="s">
        <v>79</v>
      </c>
      <c r="C84" s="48">
        <v>10441844.11744</v>
      </c>
      <c r="D84" s="81">
        <v>3075249.6555100004</v>
      </c>
      <c r="E84" s="82">
        <f t="shared" si="3"/>
        <v>29.451212074442953</v>
      </c>
      <c r="F84" s="48">
        <v>10434758.1</v>
      </c>
      <c r="G84" s="81">
        <v>3074390.06146</v>
      </c>
      <c r="H84" s="83">
        <f t="shared" si="4"/>
        <v>29.462973956818416</v>
      </c>
      <c r="I84" s="9"/>
      <c r="L84" s="18"/>
    </row>
    <row r="85" spans="1:12" s="8" customFormat="1" ht="12.75" x14ac:dyDescent="0.2">
      <c r="A85" s="12" t="s">
        <v>132</v>
      </c>
      <c r="B85" s="45" t="s">
        <v>80</v>
      </c>
      <c r="C85" s="48">
        <v>41977078.114629999</v>
      </c>
      <c r="D85" s="81">
        <v>15732263.532270001</v>
      </c>
      <c r="E85" s="82">
        <f t="shared" si="3"/>
        <v>37.478224399775314</v>
      </c>
      <c r="F85" s="48">
        <v>41521035.600000001</v>
      </c>
      <c r="G85" s="81">
        <v>15516248.71215</v>
      </c>
      <c r="H85" s="83">
        <f t="shared" si="4"/>
        <v>37.369609134098766</v>
      </c>
      <c r="I85" s="9"/>
      <c r="L85" s="18"/>
    </row>
    <row r="86" spans="1:12" s="8" customFormat="1" ht="12.75" x14ac:dyDescent="0.2">
      <c r="A86" s="12" t="s">
        <v>133</v>
      </c>
      <c r="B86" s="45" t="s">
        <v>81</v>
      </c>
      <c r="C86" s="48">
        <v>5035691.4569899999</v>
      </c>
      <c r="D86" s="81">
        <v>1116438.06874</v>
      </c>
      <c r="E86" s="82">
        <f t="shared" si="3"/>
        <v>22.170501871997775</v>
      </c>
      <c r="F86" s="48">
        <v>3213883.9</v>
      </c>
      <c r="G86" s="81">
        <v>594790.78910000005</v>
      </c>
      <c r="H86" s="83">
        <f t="shared" si="4"/>
        <v>18.506915856543543</v>
      </c>
      <c r="I86" s="9"/>
      <c r="L86" s="18"/>
    </row>
    <row r="87" spans="1:12" s="8" customFormat="1" ht="12.75" x14ac:dyDescent="0.2">
      <c r="A87" s="12" t="s">
        <v>134</v>
      </c>
      <c r="B87" s="45" t="s">
        <v>82</v>
      </c>
      <c r="C87" s="48">
        <v>38544.362000000001</v>
      </c>
      <c r="D87" s="81">
        <v>9810.2787899999985</v>
      </c>
      <c r="E87" s="82">
        <f t="shared" si="3"/>
        <v>25.451916391818855</v>
      </c>
      <c r="F87" s="48">
        <v>0</v>
      </c>
      <c r="G87" s="81">
        <v>0</v>
      </c>
      <c r="H87" s="83" t="str">
        <f t="shared" si="4"/>
        <v/>
      </c>
      <c r="I87" s="9"/>
      <c r="L87" s="18"/>
    </row>
    <row r="88" spans="1:12" s="8" customFormat="1" ht="27" customHeight="1" x14ac:dyDescent="0.2">
      <c r="A88" s="12" t="s">
        <v>135</v>
      </c>
      <c r="B88" s="45" t="s">
        <v>163</v>
      </c>
      <c r="C88" s="48">
        <v>979475.76599999995</v>
      </c>
      <c r="D88" s="81">
        <v>84752.367740000002</v>
      </c>
      <c r="E88" s="82">
        <f t="shared" si="3"/>
        <v>8.6528294708212314</v>
      </c>
      <c r="F88" s="48">
        <v>974687.4</v>
      </c>
      <c r="G88" s="81">
        <v>84752.367740000002</v>
      </c>
      <c r="H88" s="83">
        <f t="shared" si="4"/>
        <v>8.6953383967003166</v>
      </c>
      <c r="I88" s="9"/>
      <c r="L88" s="18"/>
    </row>
    <row r="89" spans="1:12" s="8" customFormat="1" ht="12.75" x14ac:dyDescent="0.2">
      <c r="A89" s="8" t="s">
        <v>89</v>
      </c>
      <c r="B89" s="45" t="s">
        <v>83</v>
      </c>
      <c r="C89" s="48">
        <v>1106961.6245899999</v>
      </c>
      <c r="D89" s="81">
        <v>0</v>
      </c>
      <c r="E89" s="84">
        <f>IF(C89=0,"",D89*100/C89)</f>
        <v>0</v>
      </c>
      <c r="F89" s="48">
        <v>17769711.800000001</v>
      </c>
      <c r="G89" s="81">
        <v>4074563.7093500001</v>
      </c>
      <c r="H89" s="83">
        <f t="shared" si="4"/>
        <v>22.929824384377469</v>
      </c>
      <c r="I89" s="9"/>
      <c r="L89" s="18"/>
    </row>
    <row r="90" spans="1:12" ht="23.1" customHeight="1" x14ac:dyDescent="0.2">
      <c r="A90" s="11" t="s">
        <v>136</v>
      </c>
      <c r="B90" s="44" t="s">
        <v>84</v>
      </c>
      <c r="C90" s="38">
        <v>0</v>
      </c>
      <c r="D90" s="61">
        <v>0</v>
      </c>
      <c r="E90" s="84" t="str">
        <f t="shared" ref="E90:E92" si="5">IF(C90=0,"",D90*100/C90)</f>
        <v/>
      </c>
      <c r="F90" s="38">
        <v>8270449</v>
      </c>
      <c r="G90" s="61">
        <v>2725681.5514600002</v>
      </c>
      <c r="H90" s="63">
        <f t="shared" si="4"/>
        <v>32.956875152243853</v>
      </c>
      <c r="I90" s="10"/>
      <c r="L90" s="18"/>
    </row>
    <row r="91" spans="1:12" ht="18" customHeight="1" x14ac:dyDescent="0.2">
      <c r="A91" s="11" t="s">
        <v>137</v>
      </c>
      <c r="B91" s="44" t="s">
        <v>85</v>
      </c>
      <c r="C91" s="38">
        <v>1097292.9304899999</v>
      </c>
      <c r="D91" s="61">
        <v>0</v>
      </c>
      <c r="E91" s="84">
        <f t="shared" si="5"/>
        <v>0</v>
      </c>
      <c r="F91" s="38">
        <v>7081559.9000000004</v>
      </c>
      <c r="G91" s="61">
        <v>619176.58133000007</v>
      </c>
      <c r="H91" s="63">
        <f t="shared" si="4"/>
        <v>8.7435055280687521</v>
      </c>
      <c r="I91" s="10"/>
      <c r="L91" s="18"/>
    </row>
    <row r="92" spans="1:12" ht="17.25" customHeight="1" thickBot="1" x14ac:dyDescent="0.25">
      <c r="A92" s="11" t="s">
        <v>138</v>
      </c>
      <c r="B92" s="46" t="s">
        <v>86</v>
      </c>
      <c r="C92" s="42">
        <v>9668.6940999999988</v>
      </c>
      <c r="D92" s="85">
        <v>0</v>
      </c>
      <c r="E92" s="88">
        <f t="shared" si="5"/>
        <v>0</v>
      </c>
      <c r="F92" s="42">
        <v>2417702.9</v>
      </c>
      <c r="G92" s="85">
        <v>729705.57655999996</v>
      </c>
      <c r="H92" s="69">
        <f t="shared" si="4"/>
        <v>30.181771985300593</v>
      </c>
      <c r="I92" s="10"/>
      <c r="L92" s="18"/>
    </row>
    <row r="93" spans="1:12" s="8" customFormat="1" ht="26.25" customHeight="1" thickBot="1" x14ac:dyDescent="0.25">
      <c r="A93" s="8" t="s">
        <v>89</v>
      </c>
      <c r="B93" s="47" t="s">
        <v>87</v>
      </c>
      <c r="C93" s="36">
        <v>195249865.56128001</v>
      </c>
      <c r="D93" s="56">
        <v>53348925.485779993</v>
      </c>
      <c r="E93" s="70">
        <f t="shared" si="3"/>
        <v>27.323412148028446</v>
      </c>
      <c r="F93" s="36">
        <v>162617312.90000001</v>
      </c>
      <c r="G93" s="56">
        <v>43581826.890999995</v>
      </c>
      <c r="H93" s="57">
        <f t="shared" si="4"/>
        <v>26.800238002825832</v>
      </c>
      <c r="I93" s="9"/>
      <c r="J93" s="13"/>
      <c r="L93" s="18"/>
    </row>
    <row r="94" spans="1:12" s="8" customFormat="1" ht="17.25" customHeight="1" thickBot="1" x14ac:dyDescent="0.25">
      <c r="A94" s="8" t="s">
        <v>89</v>
      </c>
      <c r="B94" s="24" t="s">
        <v>88</v>
      </c>
      <c r="C94" s="56">
        <f t="shared" ref="C94" si="6">C51-C93</f>
        <v>-20496191.709070027</v>
      </c>
      <c r="D94" s="56">
        <f>D51-D93</f>
        <v>-1195186.4095899984</v>
      </c>
      <c r="E94" s="89"/>
      <c r="F94" s="56">
        <f>F51-F93</f>
        <v>-16889405.400000006</v>
      </c>
      <c r="G94" s="56">
        <f>G51-G93</f>
        <v>827142.42156000435</v>
      </c>
      <c r="H94" s="57"/>
      <c r="I94" s="9"/>
      <c r="L94" s="18"/>
    </row>
    <row r="95" spans="1:12" ht="12" customHeight="1" x14ac:dyDescent="0.2">
      <c r="B95" s="22"/>
      <c r="C95" s="86"/>
      <c r="D95" s="86"/>
      <c r="E95" s="86"/>
      <c r="F95" s="86"/>
      <c r="G95" s="86"/>
      <c r="H95" s="86"/>
      <c r="I95" s="10"/>
    </row>
    <row r="96" spans="1:12" ht="12.75" x14ac:dyDescent="0.2">
      <c r="C96" s="87"/>
      <c r="D96" s="87"/>
      <c r="F96" s="87"/>
      <c r="G96" s="87"/>
    </row>
    <row r="97" spans="2:8" ht="53.25" customHeight="1" x14ac:dyDescent="0.2">
      <c r="B97" s="99" t="s">
        <v>169</v>
      </c>
      <c r="C97" s="100"/>
      <c r="D97" s="100"/>
      <c r="E97" s="100"/>
      <c r="F97" s="100"/>
      <c r="G97" s="100"/>
      <c r="H97" s="100"/>
    </row>
    <row r="98" spans="2:8" ht="14.45" customHeight="1" x14ac:dyDescent="0.2"/>
    <row r="99" spans="2:8" ht="12.75" x14ac:dyDescent="0.2"/>
    <row r="100" spans="2:8" ht="12.75" x14ac:dyDescent="0.2"/>
    <row r="101" spans="2:8" ht="12.75" x14ac:dyDescent="0.2"/>
    <row r="102" spans="2:8" ht="12.75" x14ac:dyDescent="0.2"/>
  </sheetData>
  <mergeCells count="8">
    <mergeCell ref="B97:H97"/>
    <mergeCell ref="F3:H3"/>
    <mergeCell ref="F53:H53"/>
    <mergeCell ref="B1:H1"/>
    <mergeCell ref="B53:B54"/>
    <mergeCell ref="B3:B4"/>
    <mergeCell ref="C3:E3"/>
    <mergeCell ref="C53:E53"/>
  </mergeCells>
  <pageMargins left="0.15748031496062992" right="0.15748031496062992" top="0.27559055118110237" bottom="0.19685039370078741" header="0.31496062992125984" footer="0.19685039370078741"/>
  <pageSetup paperSize="9" scale="81" fitToHeight="0" orientation="portrait" r:id="rId1"/>
  <rowBreaks count="1" manualBreakCount="1">
    <brk id="51" min="1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pinner 2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pinner 3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pinner 4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Spinner 5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Spinner 6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Spinner 7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Spinner 8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Spinner 9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Spinner 10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Spinner 11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Spinner 12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Spinner 13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Spinner 14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Spinner 15">
              <controlPr defaultSize="0" autoFill="0" autoLine="0" autoPict="0">
                <anchor moveWithCells="1">
                  <from>
                    <xdr:col>1</xdr:col>
                    <xdr:colOff>180975</xdr:colOff>
                    <xdr:row>1</xdr:row>
                    <xdr:rowOff>0</xdr:rowOff>
                  </from>
                  <to>
                    <xdr:col>1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Spinner 16">
              <controlPr defaultSize="0" autoFill="0" autoLine="0" autoPict="0">
                <anchor moveWithCells="1">
                  <from>
                    <xdr:col>1</xdr:col>
                    <xdr:colOff>190500</xdr:colOff>
                    <xdr:row>1</xdr:row>
                    <xdr:rowOff>47625</xdr:rowOff>
                  </from>
                  <to>
                    <xdr:col>1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Spinner 17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Spinner 18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Spinner 19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Spinner 20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Spinner 21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Spinner 22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Spinner 23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Spinner 24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Spinner 25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Spinner 26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Spinner 27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Spinner 28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Spinner 29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Spinner 30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Spinner 31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0</xdr:rowOff>
                  </from>
                  <to>
                    <xdr:col>1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Spinner 32">
              <controlPr defaultSize="0" autoFill="0" autoLine="0" autoPict="0">
                <anchor moveWithCells="1">
                  <from>
                    <xdr:col>1</xdr:col>
                    <xdr:colOff>190500</xdr:colOff>
                    <xdr:row>51</xdr:row>
                    <xdr:rowOff>47625</xdr:rowOff>
                  </from>
                  <to>
                    <xdr:col>1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01.05.2024  </vt:lpstr>
      <vt:lpstr>'на 01.05.2024 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Мотина Елена Ивановна</cp:lastModifiedBy>
  <cp:lastPrinted>2024-05-20T05:11:57Z</cp:lastPrinted>
  <dcterms:created xsi:type="dcterms:W3CDTF">2017-02-17T04:56:41Z</dcterms:created>
  <dcterms:modified xsi:type="dcterms:W3CDTF">2024-05-20T05:12:30Z</dcterms:modified>
</cp:coreProperties>
</file>